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binary" PartName="/xl/metadata"/>
  <Override ContentType="application/vnd.openxmlformats-officedocument.spreadsheetml.sharedStrings+xml" PartName="/xl/sharedStrings.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alculadora" sheetId="1" r:id="rId4"/>
    <sheet state="visible" name="Cálculo de volúmenes" sheetId="2" r:id="rId5"/>
    <sheet state="visible" name="Definiciones" sheetId="3" r:id="rId6"/>
  </sheets>
  <definedNames/>
  <calcPr/>
  <extLst>
    <ext uri="GoogleSheetsCustomDataVersion1">
      <go:sheetsCustomData xmlns:go="http://customooxmlschemas.google.com/" r:id="rId7" roundtripDataSignature="AMtx7mjDpaT1SHH4FkSvHSgzvhJGxsLG6A=="/>
    </ext>
  </extLst>
</workbook>
</file>

<file path=xl/sharedStrings.xml><?xml version="1.0" encoding="utf-8"?>
<sst xmlns="http://schemas.openxmlformats.org/spreadsheetml/2006/main" count="127" uniqueCount="110">
  <si>
    <t>Cuál es la concentración de espermatozoides por mL basado en el número de espermatozoides por hpf (campo de alto poder)?</t>
  </si>
  <si>
    <r>
      <rPr>
        <rFont val="Arial"/>
        <color theme="1"/>
        <sz val="10.0"/>
      </rPr>
      <t>Hoja de cálculo preparada por</t>
    </r>
    <r>
      <rPr>
        <rFont val="Arial"/>
        <b/>
        <color theme="1"/>
        <sz val="10.0"/>
      </rPr>
      <t xml:space="preserve"> David C. Sokal, MD</t>
    </r>
    <r>
      <rPr>
        <rFont val="Arial"/>
        <color theme="1"/>
        <sz val="10.0"/>
      </rPr>
      <t xml:space="preserve">  (dsokal@fhi.org)</t>
    </r>
  </si>
  <si>
    <t>Scientist, Family Health International  (www.fhi.org)</t>
  </si>
  <si>
    <t>Basado en:</t>
  </si>
  <si>
    <r>
      <rPr>
        <rFont val="Calibri"/>
        <color theme="1"/>
      </rPr>
      <t xml:space="preserve">1)  </t>
    </r>
    <r>
      <rPr>
        <rFont val="Calibri"/>
        <i/>
        <color theme="1"/>
      </rPr>
      <t>Practical Laboratory Andrology by David Mortimer © 1994 Oxford Univ Press</t>
    </r>
  </si>
  <si>
    <t>Page 49 - volume / depth of field table</t>
  </si>
  <si>
    <t>Appendix II, page 352 - visual field area / calibration</t>
  </si>
  <si>
    <t>y</t>
  </si>
  <si>
    <r>
      <rPr>
        <rFont val="Arial"/>
        <color theme="1"/>
        <sz val="10.0"/>
      </rPr>
      <t xml:space="preserve">2) </t>
    </r>
    <r>
      <rPr>
        <rFont val="Arial"/>
        <i/>
        <color theme="1"/>
        <sz val="10.0"/>
      </rPr>
      <t>WHO laboratory manual for the Examination and processing of human semen, 5th Edition, 2010 © WHO, Geneva</t>
    </r>
  </si>
  <si>
    <t>Boxes 2.4 and 2.9 and Section 2.10</t>
  </si>
  <si>
    <t>Calculadora:  Introduzca los datos en las celdas resaltadas en amarillo</t>
  </si>
  <si>
    <t>Número de HPF al observar 10 microl bajo un portaobjetos de 22x22</t>
  </si>
  <si>
    <t xml:space="preserve">Esta hoja calculará el número de espermatozoides  / mL, correspondiente al </t>
  </si>
  <si>
    <t xml:space="preserve">  número de espermatozoides observados por campo de alto poder (hpf)</t>
  </si>
  <si>
    <t xml:space="preserve"> @ 400x</t>
  </si>
  <si>
    <t>No. de campo de visión (FOV) or número de campo:</t>
  </si>
  <si>
    <t>Tamaño de lámina cubreobjetos en mm:</t>
  </si>
  <si>
    <t>x</t>
  </si>
  <si>
    <t xml:space="preserve"> @ 200x</t>
  </si>
  <si>
    <t>Área de superfice =</t>
  </si>
  <si>
    <t>mm^2</t>
  </si>
  <si>
    <t>Este número está usualmente en</t>
  </si>
  <si>
    <t xml:space="preserve"> el ocular del microscopio.</t>
  </si>
  <si>
    <t xml:space="preserve"> @ 100x</t>
  </si>
  <si>
    <t>Volumen de la gota en microL:</t>
  </si>
  <si>
    <t xml:space="preserve"> Este número es diferente para</t>
  </si>
  <si>
    <t xml:space="preserve"> diferent microscopios.  Si no sabe</t>
  </si>
  <si>
    <t>Volumen evaluado al observar 50 HPF</t>
  </si>
  <si>
    <t>Profundidad del campo en microns:</t>
  </si>
  <si>
    <t xml:space="preserve"> el número, un valor común y conservador</t>
  </si>
  <si>
    <t>nl</t>
  </si>
  <si>
    <t>µl</t>
  </si>
  <si>
    <t>10µl</t>
  </si>
  <si>
    <t>es 20 en un microscopio moderno.</t>
  </si>
  <si>
    <t>Volumen por campo de alto poder (hpf) a…</t>
  </si>
  <si>
    <t xml:space="preserve"> Este es el diámetro del campo de visión</t>
  </si>
  <si>
    <t>Magnificación de 400 X:</t>
  </si>
  <si>
    <t>nL</t>
  </si>
  <si>
    <t xml:space="preserve"> en milímetros, no la magnificación.</t>
  </si>
  <si>
    <t>(10 x 40)</t>
  </si>
  <si>
    <t xml:space="preserve">  Mire la hoja siguiente para más detalles</t>
  </si>
  <si>
    <t>Magnificación de 200 X:</t>
  </si>
  <si>
    <t>(10 x 20)</t>
  </si>
  <si>
    <t>Magnificación de 100 X:</t>
  </si>
  <si>
    <t>(10 x 10)</t>
  </si>
  <si>
    <t>Espermatozoides por campo de alto poder =&gt; espermatozoides / mL</t>
  </si>
  <si>
    <t xml:space="preserve">Si ves __ espermatozoides en __ hpf, la </t>
  </si>
  <si>
    <t># de Espermatozoides</t>
  </si>
  <si>
    <t xml:space="preserve"> per </t>
  </si>
  <si>
    <t># de campos alto poder</t>
  </si>
  <si>
    <t xml:space="preserve">  concentración por mL es:</t>
  </si>
  <si>
    <t xml:space="preserve">    =</t>
  </si>
  <si>
    <t>espermatozides / mL</t>
  </si>
  <si>
    <t>Para una observación de CERO espermatozoides, los</t>
  </si>
  <si>
    <t>CERO espermatozoides por N hpf =&gt; menos de X espermatozoides / mL</t>
  </si>
  <si>
    <t xml:space="preserve"> intervalos de confianza, menos de N espermatozoides / mL, percentiles son: *</t>
  </si>
  <si>
    <t>Número de HPF</t>
  </si>
  <si>
    <t xml:space="preserve">   =&gt;</t>
  </si>
  <si>
    <t>Menos de:</t>
  </si>
  <si>
    <t>sperm / mL</t>
  </si>
  <si>
    <t>* Basado en distribución de Poisson</t>
  </si>
  <si>
    <t>Tablas con valores específicos, basados en la información introducida arriba</t>
  </si>
  <si>
    <t>Los límites superiores esperados en una variable de Poisson,</t>
  </si>
  <si>
    <t xml:space="preserve">  y usando un campo de visión (FOV) de 20 mm.</t>
  </si>
  <si>
    <t xml:space="preserve">   basado en una observación de CERO espermatozoides son:</t>
  </si>
  <si>
    <t>N espermatozoides/ 1 hpf =&gt;</t>
  </si>
  <si>
    <t xml:space="preserve">Espermatozoides / mL </t>
  </si>
  <si>
    <t>No. of espermatozoides</t>
  </si>
  <si>
    <t>En otras palabras, si ve CERO espermatozoides en el microscopio,</t>
  </si>
  <si>
    <t>---------------------------------------------------------------------</t>
  </si>
  <si>
    <t xml:space="preserve">  el número más grande que pudo no ver,</t>
  </si>
  <si>
    <t xml:space="preserve">  con un 95% de confianza, es 3 espermatozoides.</t>
  </si>
  <si>
    <t>Los números de arriba en las celdas I55 a K55 se usan como</t>
  </si>
  <si>
    <t xml:space="preserve">    múltiplos para los límites de confianza de arriba.</t>
  </si>
  <si>
    <t>1 espermatozoide / N hpf  =&gt; espermatozoide / mL por magnificación</t>
  </si>
  <si>
    <t>Número por hpf</t>
  </si>
  <si>
    <t>Box 2.4 Profundidad de preparaciones en fresco</t>
  </si>
  <si>
    <t>La profundidad de una preparación (D μm) se obtiene dividiendo el volumen de la</t>
  </si>
  <si>
    <t>muestra (V, μl = mm^3) por el área sobre la que se extiende (A, mm^2): D = V/A. De este modo,</t>
  </si>
  <si>
    <t>un volumen de 10 μl de semen colocado en un portaobjetos de vidrio limpio y cubierto con un</t>
  </si>
  <si>
    <t>cubreobjetos de 22 mm × 22 mm (área de 484 mm^2) proporciona una cámara de 20,7 μm de profundidad; a</t>
  </si>
  <si>
    <t>una muestra de 6,5 μl cubierta con un cubreobjetos de 18 mm × 18 mm (área de 324 mm^2) proporciona</t>
  </si>
  <si>
    <t>una profundidad de 20,1 μm; una muestra de 11 μl cubierta por un cubreobjetos de 21 mm × 26 mm (área</t>
  </si>
  <si>
    <t>546 mm^2) proporciona una profundidad de 20,1 μm. Ocasionalmente, una cámara más profunda puede ser</t>
  </si>
  <si>
    <t>necesaria: una muestra de 40 μl cubierta por un cubreobjetos de 24 mm × 50 mm (área 1200 mm^2)</t>
  </si>
  <si>
    <t>proviee una profundidad de 33.3 μm.</t>
  </si>
  <si>
    <t>Box 2.9 Volumen observado por HPF de una preparación fresca de 20-μm de profundidad</t>
  </si>
  <si>
    <t>El volumen de semen observado en cada campo microscópico depende del área del</t>
  </si>
  <si>
    <t>campo (pi*r^2, donde pi es aproximadamente 3.142 y r es el radio del campo</t>
  </si>
  <si>
    <t>microscópico) y la profundidad de la cámara (20,7 μm para la preparación en fresco). El diámetro</t>
  </si>
  <si>
    <t>del campo microscópico se puede medir con un micrómetro de platina o se puede estimar</t>
  </si>
  <si>
    <t>dividiendo el diámetro de la apertura de la lente ocular por el aumento</t>
  </si>
  <si>
    <t>de la lente del objetivo.</t>
  </si>
  <si>
    <t>Con un objetivo ×40 y un ocular ×10 de apertura 20 mm, el campo del microscopio</t>
  </si>
  <si>
    <t>tiene un diámetro de aproximadamente 500 μm (20 mm/40). En este caso, r = 250 μm,</t>
  </si>
  <si>
    <t>r^2 = 62 500 μm2, pi*r^2 = 196 375 μm^2 y el volumen es 4 064 962 μm^3 o alrededor de 4 nl.</t>
  </si>
  <si>
    <t>Con un objetivo ×20 y un ocular ×10 de apertura 20 mm, el campo del microscopio</t>
  </si>
  <si>
    <t>tiene un diámetro de aproximadamente 1000 μm (20 mm/20). En este caso, r = 500 μm,</t>
  </si>
  <si>
    <t>r^2 = 250 000 μm2, pi*r^2 = 785 500 μm^2 y el volumen es 16 259 850 μm^3 o alrededor de 16 nl.</t>
  </si>
  <si>
    <t>NB: Mientras que el manual de la OMS utiliza el término "apertura" para el diámetro de</t>
  </si>
  <si>
    <t>el campo visual, esta terminología no se usa generalmente como la ha usado la OMS.</t>
  </si>
  <si>
    <t>Según los expertos en microscopía y óptica, el término preferido sería... "el 'número de campo de visión'</t>
  </si>
  <si>
    <t>o simplemente el 'número de campo' que es el diámetro del campo de visión en milímetros".</t>
  </si>
  <si>
    <t>Ver: http://www.microscopyu.com/articles/formulas/formulasfieldofview.html para</t>
  </si>
  <si>
    <t>más detalles sobre esta definición / terminología.</t>
  </si>
  <si>
    <t>https://www.microscopyu.com/microscopy-basics/field-of-view</t>
  </si>
  <si>
    <t>https://www.olympus-lifescience.com/en/microscope-resource/primer/anatomy/anatomyjava/</t>
  </si>
  <si>
    <r>
      <rPr>
        <rFont val="Poppins"/>
        <color theme="1"/>
        <sz val="12.0"/>
      </rPr>
      <t xml:space="preserve">Descripción del ocular del microscopio (abajo, marca Motic):
        </t>
    </r>
    <r>
      <rPr>
        <rFont val="Poppins"/>
        <b/>
        <color theme="1"/>
        <sz val="12.0"/>
      </rPr>
      <t xml:space="preserve">N </t>
    </r>
    <r>
      <rPr>
        <rFont val="Poppins"/>
        <color theme="1"/>
        <sz val="12.0"/>
      </rPr>
      <t xml:space="preserve">- Motic usa esta letra para indicar una lente ocular de mayor calidad.
        </t>
    </r>
    <r>
      <rPr>
        <rFont val="Poppins"/>
        <b/>
        <color theme="1"/>
        <sz val="12.0"/>
      </rPr>
      <t>WF10x:</t>
    </r>
    <r>
      <rPr>
        <rFont val="Poppins"/>
        <color theme="1"/>
        <sz val="12.0"/>
      </rPr>
      <t xml:space="preserve"> este es un ocular de campo amplio de 10x. 10x se refiere al aumento del ocular. El aumento total es una combinación del ocular y la lente del objetivo.
        </t>
    </r>
    <r>
      <rPr>
        <rFont val="Poppins"/>
        <b/>
        <color theme="1"/>
        <sz val="12.0"/>
      </rPr>
      <t>20</t>
    </r>
    <r>
      <rPr>
        <rFont val="Poppins"/>
        <color theme="1"/>
        <sz val="12.0"/>
      </rPr>
      <t xml:space="preserve"> - Este es el número de campo, en este caso el ocular tiene un número de campo de 20mm.
        </t>
    </r>
    <r>
      <rPr>
        <rFont val="Poppins"/>
        <b/>
        <color theme="1"/>
        <sz val="12.0"/>
      </rPr>
      <t>Anteojos:</t>
    </r>
    <r>
      <rPr>
        <rFont val="Poppins"/>
        <color theme="1"/>
        <sz val="12.0"/>
      </rPr>
      <t xml:space="preserve"> esta imagen explica que estos oculares son oculares de enfoque.
El </t>
    </r>
    <r>
      <rPr>
        <rFont val="Poppins"/>
        <b/>
        <color theme="1"/>
        <sz val="12.0"/>
      </rPr>
      <t>número de campo</t>
    </r>
    <r>
      <rPr>
        <rFont val="Poppins"/>
        <color theme="1"/>
        <sz val="12.0"/>
      </rPr>
      <t xml:space="preserve"> (field number) es el diámetro de la lente del ocular y suele expresarse en milímetros.
El </t>
    </r>
    <r>
      <rPr>
        <rFont val="Poppins"/>
        <b/>
        <color theme="1"/>
        <sz val="12.0"/>
      </rPr>
      <t>campo de visión (FOV)</t>
    </r>
    <r>
      <rPr>
        <rFont val="Poppins"/>
        <color theme="1"/>
        <sz val="12.0"/>
      </rPr>
      <t xml:space="preserve"> es la cantidad del objeto que se puede ver con una combinación óptica particular (oculares + lente del objetivo). Es el área circular que se ve al mirar a través del microscopio. El campo de visión disminuye cuando se aumenta el aumento.
</t>
    </r>
    <r>
      <rPr>
        <rFont val="Poppins"/>
        <b/>
        <color theme="1"/>
        <sz val="12.0"/>
      </rPr>
      <t>Tamaño del campo</t>
    </r>
    <r>
      <rPr>
        <rFont val="Poppins"/>
        <color theme="1"/>
        <sz val="12.0"/>
      </rPr>
      <t xml:space="preserve"> = Número de campo ÷ Ampliación del objetivo.</t>
    </r>
  </si>
  <si>
    <r>
      <rPr>
        <rFont val="Poppins"/>
        <b val="0"/>
        <color rgb="FF333333"/>
        <sz val="12.0"/>
      </rPr>
      <t xml:space="preserve">El </t>
    </r>
    <r>
      <rPr>
        <rFont val="Poppins"/>
        <b/>
        <color rgb="FF333333"/>
        <sz val="12.0"/>
      </rPr>
      <t>campo de visión</t>
    </r>
    <r>
      <rPr>
        <rFont val="Poppins"/>
        <b val="0"/>
        <color rgb="FF333333"/>
        <sz val="12.0"/>
      </rPr>
      <t xml:space="preserve"> (</t>
    </r>
    <r>
      <rPr>
        <rFont val="Poppins"/>
        <b/>
        <color rgb="FF333333"/>
        <sz val="12.0"/>
      </rPr>
      <t xml:space="preserve">Field of view, </t>
    </r>
    <r>
      <rPr>
        <rFont val="Poppins"/>
        <b val="0"/>
        <color rgb="FF333333"/>
        <sz val="12.0"/>
      </rPr>
      <t xml:space="preserve">abreviado como </t>
    </r>
    <r>
      <rPr>
        <rFont val="Poppins"/>
        <b/>
        <color rgb="FF333333"/>
        <sz val="12.0"/>
      </rPr>
      <t>FOV</t>
    </r>
    <r>
      <rPr>
        <rFont val="Poppins"/>
        <b val="0"/>
        <color rgb="FF333333"/>
        <sz val="12.0"/>
      </rPr>
      <t xml:space="preserve">) de un microscopio es la extensión del área observable en unidades de distancia. Es el área que ves bajo el microscopio para un aumento particular. El </t>
    </r>
    <r>
      <rPr>
        <rFont val="Poppins"/>
        <b/>
        <i/>
        <color rgb="FF333333"/>
        <sz val="12.0"/>
      </rPr>
      <t>diámetro del círculo que ves es el campo de visión</t>
    </r>
    <r>
      <rPr>
        <rFont val="Poppins"/>
        <b val="0"/>
        <color rgb="FF333333"/>
        <sz val="12.0"/>
      </rPr>
      <t xml:space="preserve"> del microscopio. El campo de visión (</t>
    </r>
    <r>
      <rPr>
        <rFont val="Poppins"/>
        <b/>
        <color rgb="FF333333"/>
        <sz val="12.0"/>
      </rPr>
      <t>FOV</t>
    </r>
    <r>
      <rPr>
        <rFont val="Poppins"/>
        <b val="0"/>
        <color rgb="FF333333"/>
        <sz val="12.0"/>
      </rPr>
      <t xml:space="preserve">) de un microscopio determina el tamaño del área de la imagen.
La extensión del campo de visión depende de la ampliación. Los objetivos con mayores aumentos tienen campos de visión más pequeños. Cuando graba la imagen en un medio digital, el FOV se puede expresar como una distancia (p. ej., 1 mm) o en recuentos de píxeles calibrados (p. ej., 1024 píxeles a 1 um/píxel) a lo largo del eje principal.
</t>
    </r>
    <r>
      <rPr>
        <rFont val="Poppins"/>
        <b/>
        <color rgb="FF333333"/>
        <sz val="12.0"/>
      </rPr>
      <t xml:space="preserve">Cálculo del campo de visión (FOV):
</t>
    </r>
    <r>
      <rPr>
        <rFont val="Poppins"/>
        <b val="0"/>
        <color rgb="FF333333"/>
        <sz val="12.0"/>
      </rPr>
      <t xml:space="preserve">Necesitas saber el </t>
    </r>
    <r>
      <rPr>
        <rFont val="Poppins"/>
        <b val="0"/>
        <i/>
        <color rgb="FF333333"/>
        <sz val="12.0"/>
      </rPr>
      <t>aumento del ocular, el número de campo y la lente del objetivo</t>
    </r>
    <r>
      <rPr>
        <rFont val="Poppins"/>
        <b val="0"/>
        <color rgb="FF333333"/>
        <sz val="12.0"/>
      </rPr>
      <t xml:space="preserve">. </t>
    </r>
    <r>
      <rPr>
        <rFont val="Poppins"/>
        <b/>
        <color rgb="FF333333"/>
        <sz val="12.0"/>
      </rPr>
      <t>Campo de visión (FOV)</t>
    </r>
    <r>
      <rPr>
        <rFont val="Poppins"/>
        <b val="0"/>
        <color rgb="FF333333"/>
        <sz val="12.0"/>
      </rPr>
      <t xml:space="preserve"> = Número de campo (FN) ÷ Ampliación del objetivo
Los lentes de mayor potencia le permitirán ver objetos diminutos, por lo que el ángulo de visión será pequeño; las lentes de baja potencia harán lo contrario y permitirán ver objetos más grandes (más anchos).
Por ejemplo, si tu ocular lee </t>
    </r>
    <r>
      <rPr>
        <rFont val="Poppins"/>
        <b/>
        <color rgb="FF333333"/>
        <sz val="12.0"/>
      </rPr>
      <t>10X/22</t>
    </r>
    <r>
      <rPr>
        <rFont val="Poppins"/>
        <b val="0"/>
        <color rgb="FF333333"/>
        <sz val="12.0"/>
      </rPr>
      <t xml:space="preserve"> y el aumento de tu lente </t>
    </r>
    <r>
      <rPr>
        <rFont val="Poppins"/>
        <b/>
        <color rgb="FF333333"/>
        <sz val="12.0"/>
      </rPr>
      <t>objetivo es 40</t>
    </r>
    <r>
      <rPr>
        <rFont val="Poppins"/>
        <b val="0"/>
        <color rgb="FF333333"/>
        <sz val="12.0"/>
      </rPr>
      <t>. Primero, multiplica 10 y 40 para obtener 400. Luego divide 22 entre 400 para obtener un diámetro FOV de 0.055 milímetros.</t>
    </r>
  </si>
  <si>
    <t>"Los espermatozoides maduros se componen de tres partes distintas: una cabeza, una pieza intermedia (pieza intermedia) y una cola (flagelo).
La pieza central y la cola contienen microtúbulos en el patrón característico 9 + 2 de cilios y flagelos (ver ilustración). En la pieza intermedia, las mitocondrias se empaquetan alrededor de los microtúbulos y proporcionan la energía para el movimiento.
La cabeza contiene un núcleo cubierto por una tapa exterior (acrosoma) que almacena las enzimas necesarias para penetrar las capas celulares y de glicoproteína que rodean al óvulo".</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</si>
</sst>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0.0"/>
    <numFmt numFmtId="165" formatCode="0.0000"/>
    <numFmt numFmtId="166" formatCode="0.0%"/>
  </numFmts>
  <fonts count="13">
    <font>
      <sz val="10.0"/>
      <color rgb="FF000000"/>
      <name val="Calibri"/>
      <scheme val="minor"/>
    </font>
    <font>
      <b/>
      <sz val="12.0"/>
      <color theme="1"/>
      <name val="Arial"/>
    </font>
    <font>
      <sz val="10.0"/>
      <color theme="1"/>
      <name val="Arial"/>
    </font>
    <font>
      <color theme="1"/>
      <name val="Calibri"/>
    </font>
    <font>
      <b/>
      <sz val="10.0"/>
      <color theme="1"/>
      <name val="Arial"/>
    </font>
    <font>
      <b/>
      <sz val="10.0"/>
      <color rgb="FFFF0000"/>
      <name val="Arial"/>
    </font>
    <font>
      <sz val="10.0"/>
      <color rgb="FFFF0000"/>
      <name val="Arial"/>
    </font>
    <font>
      <color theme="1"/>
      <name val="Calibri"/>
      <scheme val="minor"/>
    </font>
    <font>
      <sz val="12.0"/>
      <color theme="1"/>
      <name val="Poppins"/>
    </font>
    <font>
      <u/>
      <sz val="12.0"/>
      <color rgb="FF0000FF"/>
      <name val="Poppins"/>
    </font>
    <font>
      <u/>
      <sz val="12.0"/>
      <color rgb="FF0000FF"/>
      <name val="Poppins"/>
    </font>
    <font>
      <b/>
      <sz val="12.0"/>
      <color rgb="FF333333"/>
      <name val="Poppins"/>
    </font>
    <font>
      <sz val="12.0"/>
      <color rgb="FF333333"/>
      <name val="Poppins"/>
    </font>
  </fonts>
  <fills count="4">
    <fill>
      <patternFill patternType="none"/>
    </fill>
    <fill>
      <patternFill patternType="lightGray"/>
    </fill>
    <fill>
      <patternFill patternType="solid">
        <fgColor rgb="FFFFFF00"/>
        <bgColor rgb="FFFFFF00"/>
      </patternFill>
    </fill>
    <fill>
      <patternFill patternType="solid">
        <fgColor rgb="FFFFFFFF"/>
        <bgColor rgb="FFFFFFFF"/>
      </patternFill>
    </fill>
  </fills>
  <borders count="2">
    <border/>
    <border>
      <left/>
      <right/>
      <top/>
      <bottom/>
    </border>
  </borders>
  <cellStyleXfs count="1">
    <xf borderId="0" fillId="0" fontId="0" numFmtId="0" applyAlignment="1" applyFont="1"/>
  </cellStyleXfs>
  <cellXfs count="41">
    <xf borderId="0" fillId="0" fontId="0" numFmtId="0" xfId="0" applyAlignment="1" applyFont="1">
      <alignment readingOrder="0" shrinkToFit="0" vertical="bottom" wrapText="0"/>
    </xf>
    <xf borderId="0" fillId="0" fontId="1" numFmtId="0" xfId="0" applyAlignment="1" applyFont="1">
      <alignment readingOrder="0" shrinkToFit="0" vertical="bottom" wrapText="0"/>
    </xf>
    <xf borderId="0" fillId="0" fontId="1" numFmtId="0" xfId="0" applyAlignment="1" applyFont="1">
      <alignment shrinkToFit="0" vertical="bottom" wrapText="0"/>
    </xf>
    <xf borderId="0" fillId="0" fontId="2" numFmtId="0" xfId="0" applyAlignment="1" applyFont="1">
      <alignment readingOrder="0" shrinkToFit="0" vertical="bottom" wrapText="0"/>
    </xf>
    <xf borderId="0" fillId="0" fontId="3" numFmtId="0" xfId="0" applyFont="1"/>
    <xf borderId="0" fillId="0" fontId="4" numFmtId="0" xfId="0" applyAlignment="1" applyFont="1">
      <alignment readingOrder="0" shrinkToFit="0" vertical="bottom" wrapText="0"/>
    </xf>
    <xf borderId="0" fillId="0" fontId="3" numFmtId="0" xfId="0" applyAlignment="1" applyFont="1">
      <alignment readingOrder="0"/>
    </xf>
    <xf borderId="0" fillId="0" fontId="5" numFmtId="0" xfId="0" applyAlignment="1" applyFont="1">
      <alignment readingOrder="0" shrinkToFit="0" vertical="bottom" wrapText="0"/>
    </xf>
    <xf borderId="0" fillId="0" fontId="6" numFmtId="0" xfId="0" applyAlignment="1" applyFont="1">
      <alignment shrinkToFit="0" vertical="bottom" wrapText="0"/>
    </xf>
    <xf borderId="0" fillId="0" fontId="6" numFmtId="1" xfId="0" applyAlignment="1" applyFont="1" applyNumberFormat="1">
      <alignment shrinkToFit="0" vertical="bottom" wrapText="0"/>
    </xf>
    <xf borderId="1" fillId="2" fontId="2" numFmtId="0" xfId="0" applyAlignment="1" applyBorder="1" applyFill="1" applyFont="1">
      <alignment shrinkToFit="0" vertical="bottom" wrapText="0"/>
    </xf>
    <xf borderId="0" fillId="0" fontId="2" numFmtId="0" xfId="0" applyAlignment="1" applyFont="1">
      <alignment horizontal="center" shrinkToFit="0" vertical="bottom" wrapText="0"/>
    </xf>
    <xf borderId="1" fillId="2" fontId="2" numFmtId="0" xfId="0" applyAlignment="1" applyBorder="1" applyFont="1">
      <alignment horizontal="left" shrinkToFit="0" vertical="bottom" wrapText="0"/>
    </xf>
    <xf borderId="1" fillId="2" fontId="2" numFmtId="0" xfId="0" applyAlignment="1" applyBorder="1" applyFont="1">
      <alignment horizontal="center" shrinkToFit="0" vertical="bottom" wrapText="0"/>
    </xf>
    <xf borderId="0" fillId="0" fontId="2" numFmtId="164" xfId="0" applyAlignment="1" applyFont="1" applyNumberFormat="1">
      <alignment shrinkToFit="0" vertical="bottom" wrapText="0"/>
    </xf>
    <xf borderId="0" fillId="0" fontId="2" numFmtId="165" xfId="0" applyAlignment="1" applyFont="1" applyNumberFormat="1">
      <alignment shrinkToFit="0" vertical="bottom" wrapText="0"/>
    </xf>
    <xf borderId="0" fillId="0" fontId="6" numFmtId="0" xfId="0" applyAlignment="1" applyFont="1">
      <alignment readingOrder="0" shrinkToFit="0" vertical="bottom" wrapText="0"/>
    </xf>
    <xf borderId="0" fillId="0" fontId="6" numFmtId="165" xfId="0" applyAlignment="1" applyFont="1" applyNumberFormat="1">
      <alignment shrinkToFit="0" vertical="bottom" wrapText="0"/>
    </xf>
    <xf borderId="0" fillId="0" fontId="2" numFmtId="0" xfId="0" applyAlignment="1" applyFont="1">
      <alignment horizontal="left" shrinkToFit="0" vertical="bottom" wrapText="0"/>
    </xf>
    <xf borderId="0" fillId="0" fontId="2" numFmtId="3" xfId="0" applyAlignment="1" applyFont="1" applyNumberFormat="1">
      <alignment horizontal="center" shrinkToFit="0" vertical="bottom" wrapText="0"/>
    </xf>
    <xf borderId="0" fillId="0" fontId="4" numFmtId="0" xfId="0" applyAlignment="1" applyFont="1">
      <alignment horizontal="center" readingOrder="0" shrinkToFit="0" vertical="bottom" wrapText="0"/>
    </xf>
    <xf borderId="0" fillId="0" fontId="4" numFmtId="3" xfId="0" applyAlignment="1" applyFont="1" applyNumberFormat="1">
      <alignment horizontal="center" shrinkToFit="0" vertical="bottom" wrapText="0"/>
    </xf>
    <xf borderId="0" fillId="0" fontId="4" numFmtId="3" xfId="0" applyAlignment="1" applyFont="1" applyNumberFormat="1">
      <alignment horizontal="center" readingOrder="0" shrinkToFit="0" vertical="bottom" wrapText="0"/>
    </xf>
    <xf borderId="0" fillId="0" fontId="4" numFmtId="3" xfId="0" applyAlignment="1" applyFont="1" applyNumberFormat="1">
      <alignment horizontal="left" readingOrder="0" shrinkToFit="0" vertical="bottom" wrapText="0"/>
    </xf>
    <xf borderId="0" fillId="0" fontId="2" numFmtId="3" xfId="0" applyAlignment="1" applyFont="1" applyNumberFormat="1">
      <alignment shrinkToFit="0" vertical="bottom" wrapText="0"/>
    </xf>
    <xf borderId="1" fillId="2" fontId="2" numFmtId="3" xfId="0" applyAlignment="1" applyBorder="1" applyFont="1" applyNumberFormat="1">
      <alignment horizontal="center" shrinkToFit="0" vertical="bottom" wrapText="0"/>
    </xf>
    <xf borderId="0" fillId="0" fontId="4" numFmtId="0" xfId="0" applyAlignment="1" applyFont="1">
      <alignment horizontal="left" readingOrder="0" shrinkToFit="0" vertical="bottom" wrapText="0"/>
    </xf>
    <xf borderId="0" fillId="0" fontId="4" numFmtId="166" xfId="0" applyAlignment="1" applyFont="1" applyNumberFormat="1">
      <alignment horizontal="center" shrinkToFit="0" vertical="bottom" wrapText="0"/>
    </xf>
    <xf borderId="0" fillId="0" fontId="4" numFmtId="0" xfId="0" applyAlignment="1" applyFont="1">
      <alignment shrinkToFit="0" vertical="bottom" wrapText="0"/>
    </xf>
    <xf borderId="0" fillId="0" fontId="4" numFmtId="166" xfId="0" applyAlignment="1" applyFont="1" applyNumberFormat="1">
      <alignment shrinkToFit="0" vertical="bottom" wrapText="0"/>
    </xf>
    <xf borderId="0" fillId="0" fontId="2" numFmtId="2" xfId="0" applyAlignment="1" applyFont="1" applyNumberFormat="1">
      <alignment horizontal="center" shrinkToFit="0" vertical="bottom" wrapText="0"/>
    </xf>
    <xf borderId="0" fillId="0" fontId="2" numFmtId="0" xfId="0" applyAlignment="1" applyFont="1">
      <alignment horizontal="center" readingOrder="0" shrinkToFit="0" vertical="bottom" wrapText="0"/>
    </xf>
    <xf borderId="0" fillId="0" fontId="2" numFmtId="0" xfId="0" applyFont="1"/>
    <xf borderId="0" fillId="0" fontId="7" numFmtId="0" xfId="0" applyAlignment="1" applyFont="1">
      <alignment readingOrder="0"/>
    </xf>
    <xf borderId="0" fillId="0" fontId="8" numFmtId="0" xfId="0" applyAlignment="1" applyFont="1">
      <alignment shrinkToFit="0" vertical="center" wrapText="1"/>
    </xf>
    <xf borderId="0" fillId="0" fontId="9" numFmtId="0" xfId="0" applyAlignment="1" applyFont="1">
      <alignment horizontal="left" shrinkToFit="0" vertical="center" wrapText="1"/>
    </xf>
    <xf borderId="0" fillId="0" fontId="10" numFmtId="0" xfId="0" applyAlignment="1" applyFont="1">
      <alignment shrinkToFit="0" vertical="center" wrapText="1"/>
    </xf>
    <xf borderId="0" fillId="0" fontId="8" numFmtId="0" xfId="0" applyAlignment="1" applyFont="1">
      <alignment readingOrder="0" shrinkToFit="0" vertical="center" wrapText="1"/>
    </xf>
    <xf borderId="0" fillId="3" fontId="11" numFmtId="0" xfId="0" applyAlignment="1" applyFill="1" applyFont="1">
      <alignment horizontal="left" readingOrder="0" shrinkToFit="0" vertical="center" wrapText="1"/>
    </xf>
    <xf borderId="0" fillId="0" fontId="8" numFmtId="0" xfId="0" applyFont="1"/>
    <xf borderId="0" fillId="3" fontId="12" numFmtId="0" xfId="0" applyAlignment="1" applyFont="1">
      <alignment horizontal="left" shrinkToFit="0" vertical="center" wrapText="1"/>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customschemas.google.com/relationships/workbookmetadata" Target="metadata"/></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 Id="rId2" Type="http://schemas.openxmlformats.org/officeDocument/2006/relationships/image" Target="../media/image3.png"/><Relationship Id="rId3" Type="http://schemas.openxmlformats.org/officeDocument/2006/relationships/image" Target="../media/image2.png"/><Relationship Id="rId4" Type="http://schemas.openxmlformats.org/officeDocument/2006/relationships/image" Target="../media/image5.png"/><Relationship Id="rId5" Type="http://schemas.openxmlformats.org/officeDocument/2006/relationships/image" Target="../media/image1.png"/><Relationship Id="rId6" Type="http://schemas.openxmlformats.org/officeDocument/2006/relationships/image" Target="../media/image6.png"/><Relationship Id="rId7" Type="http://schemas.openxmlformats.org/officeDocument/2006/relationships/image" Target="../media/image7.png"/><Relationship Id="rId8"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1781175</xdr:colOff>
      <xdr:row>21</xdr:row>
      <xdr:rowOff>38100</xdr:rowOff>
    </xdr:from>
    <xdr:ext cx="3086100" cy="3086100"/>
    <xdr:pic>
      <xdr:nvPicPr>
        <xdr:cNvPr id="0" name="image8.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228600</xdr:colOff>
      <xdr:row>25</xdr:row>
      <xdr:rowOff>2371725</xdr:rowOff>
    </xdr:from>
    <xdr:ext cx="5791200" cy="4095750"/>
    <xdr:pic>
      <xdr:nvPicPr>
        <xdr:cNvPr id="0" name="image3.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104775</xdr:colOff>
      <xdr:row>11</xdr:row>
      <xdr:rowOff>95250</xdr:rowOff>
    </xdr:from>
    <xdr:ext cx="6048375" cy="1781175"/>
    <xdr:pic>
      <xdr:nvPicPr>
        <xdr:cNvPr id="0" name="image2.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2</xdr:col>
      <xdr:colOff>276225</xdr:colOff>
      <xdr:row>19</xdr:row>
      <xdr:rowOff>723900</xdr:rowOff>
    </xdr:from>
    <xdr:ext cx="5695950" cy="3448050"/>
    <xdr:pic>
      <xdr:nvPicPr>
        <xdr:cNvPr id="0" name="image5.pn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257175</xdr:colOff>
      <xdr:row>5</xdr:row>
      <xdr:rowOff>133350</xdr:rowOff>
    </xdr:from>
    <xdr:ext cx="1524000" cy="2390775"/>
    <xdr:pic>
      <xdr:nvPicPr>
        <xdr:cNvPr id="0" name="image1.png" title="Image"/>
        <xdr:cNvPicPr preferRelativeResize="0"/>
      </xdr:nvPicPr>
      <xdr:blipFill>
        <a:blip cstate="print" r:embed="rId5"/>
        <a:stretch>
          <a:fillRect/>
        </a:stretch>
      </xdr:blipFill>
      <xdr:spPr>
        <a:prstGeom prst="rect">
          <a:avLst/>
        </a:prstGeom>
        <a:noFill/>
      </xdr:spPr>
    </xdr:pic>
    <xdr:clientData fLocksWithSheet="0"/>
  </xdr:oneCellAnchor>
  <xdr:oneCellAnchor>
    <xdr:from>
      <xdr:col>0</xdr:col>
      <xdr:colOff>2162175</xdr:colOff>
      <xdr:row>7</xdr:row>
      <xdr:rowOff>95250</xdr:rowOff>
    </xdr:from>
    <xdr:ext cx="5353050" cy="1562100"/>
    <xdr:pic>
      <xdr:nvPicPr>
        <xdr:cNvPr id="0" name="image6.png" title="Image"/>
        <xdr:cNvPicPr preferRelativeResize="0"/>
      </xdr:nvPicPr>
      <xdr:blipFill>
        <a:blip cstate="print" r:embed="rId6"/>
        <a:stretch>
          <a:fillRect/>
        </a:stretch>
      </xdr:blipFill>
      <xdr:spPr>
        <a:prstGeom prst="rect">
          <a:avLst/>
        </a:prstGeom>
        <a:noFill/>
      </xdr:spPr>
    </xdr:pic>
    <xdr:clientData fLocksWithSheet="0"/>
  </xdr:oneCellAnchor>
  <xdr:oneCellAnchor>
    <xdr:from>
      <xdr:col>0</xdr:col>
      <xdr:colOff>7753350</xdr:colOff>
      <xdr:row>0</xdr:row>
      <xdr:rowOff>276225</xdr:rowOff>
    </xdr:from>
    <xdr:ext cx="3943350" cy="3657600"/>
    <xdr:pic>
      <xdr:nvPicPr>
        <xdr:cNvPr id="0" name="image7.png" title="Image"/>
        <xdr:cNvPicPr preferRelativeResize="0"/>
      </xdr:nvPicPr>
      <xdr:blipFill>
        <a:blip cstate="print" r:embed="rId7"/>
        <a:stretch>
          <a:fillRect/>
        </a:stretch>
      </xdr:blipFill>
      <xdr:spPr>
        <a:prstGeom prst="rect">
          <a:avLst/>
        </a:prstGeom>
        <a:noFill/>
      </xdr:spPr>
    </xdr:pic>
    <xdr:clientData fLocksWithSheet="0"/>
  </xdr:oneCellAnchor>
  <xdr:oneCellAnchor>
    <xdr:from>
      <xdr:col>2</xdr:col>
      <xdr:colOff>3314700</xdr:colOff>
      <xdr:row>0</xdr:row>
      <xdr:rowOff>276225</xdr:rowOff>
    </xdr:from>
    <xdr:ext cx="3629025" cy="3657600"/>
    <xdr:pic>
      <xdr:nvPicPr>
        <xdr:cNvPr id="0" name="image4.png" title="Image"/>
        <xdr:cNvPicPr preferRelativeResize="0"/>
      </xdr:nvPicPr>
      <xdr:blipFill>
        <a:blip cstate="print" r:embed="rId8"/>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www.microscopyu.com/microscopy-basics/field-of-view" TargetMode="External"/><Relationship Id="rId2" Type="http://schemas.openxmlformats.org/officeDocument/2006/relationships/hyperlink" Target="https://www.olympus-lifescience.com/en/microscope-resource/primer/anatomy/anatomyjava/" TargetMode="External"/><Relationship Id="rId3"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9.14"/>
    <col customWidth="1" min="2" max="2" width="8.0"/>
    <col customWidth="1" min="3" max="3" width="27.86"/>
    <col customWidth="1" min="4" max="4" width="23.14"/>
    <col customWidth="1" min="5" max="5" width="5.71"/>
    <col customWidth="1" min="6" max="6" width="12.71"/>
    <col customWidth="1" min="7" max="7" width="10.14"/>
    <col customWidth="1" min="8" max="8" width="13.14"/>
    <col customWidth="1" min="9" max="9" width="11.29"/>
    <col customWidth="1" min="10" max="10" width="10.14"/>
    <col customWidth="1" min="11" max="11" width="10.43"/>
    <col customWidth="1" min="12" max="15" width="9.14"/>
    <col customWidth="1" min="16" max="26" width="10.0"/>
  </cols>
  <sheetData>
    <row r="1" ht="12.75" customHeight="1"/>
    <row r="2" ht="15.75" customHeight="1">
      <c r="C2" s="1" t="s">
        <v>0</v>
      </c>
    </row>
    <row r="3" ht="15.75" customHeight="1">
      <c r="C3" s="2"/>
      <c r="D3" s="3" t="s">
        <v>1</v>
      </c>
    </row>
    <row r="4" ht="15.75" customHeight="1">
      <c r="C4" s="2"/>
      <c r="D4" s="4" t="s">
        <v>2</v>
      </c>
    </row>
    <row r="5" ht="12.75" customHeight="1"/>
    <row r="6" ht="12.75" customHeight="1">
      <c r="B6" s="5" t="s">
        <v>3</v>
      </c>
    </row>
    <row r="7" ht="12.75" customHeight="1">
      <c r="B7" s="6" t="s">
        <v>4</v>
      </c>
    </row>
    <row r="8" ht="12.75" customHeight="1">
      <c r="C8" s="4" t="s">
        <v>5</v>
      </c>
    </row>
    <row r="9" ht="12.75" customHeight="1">
      <c r="C9" s="4" t="s">
        <v>6</v>
      </c>
    </row>
    <row r="10" ht="12.75" customHeight="1">
      <c r="B10" s="6" t="s">
        <v>7</v>
      </c>
    </row>
    <row r="11" ht="12.75" customHeight="1">
      <c r="B11" s="3" t="s">
        <v>8</v>
      </c>
    </row>
    <row r="12" ht="12.75" customHeight="1">
      <c r="C12" s="4" t="s">
        <v>9</v>
      </c>
    </row>
    <row r="13" ht="12.75" customHeight="1"/>
    <row r="14" ht="12.75" customHeight="1">
      <c r="B14" s="5" t="s">
        <v>10</v>
      </c>
      <c r="L14" s="7" t="s">
        <v>11</v>
      </c>
      <c r="M14" s="8"/>
    </row>
    <row r="15" ht="12.75" customHeight="1">
      <c r="C15" s="6" t="s">
        <v>12</v>
      </c>
      <c r="L15" s="8"/>
      <c r="M15" s="8"/>
    </row>
    <row r="16" ht="12.75" customHeight="1">
      <c r="C16" s="6" t="s">
        <v>13</v>
      </c>
      <c r="L16" s="8" t="s">
        <v>14</v>
      </c>
      <c r="M16" s="9">
        <f>10000/D26</f>
        <v>3042.805165</v>
      </c>
    </row>
    <row r="17" ht="12.75" customHeight="1">
      <c r="H17" s="6" t="s">
        <v>15</v>
      </c>
      <c r="L17" s="8"/>
      <c r="M17" s="9"/>
    </row>
    <row r="18" ht="12.75" customHeight="1">
      <c r="B18" s="6" t="s">
        <v>16</v>
      </c>
      <c r="D18" s="10">
        <v>22.0</v>
      </c>
      <c r="E18" s="11" t="s">
        <v>17</v>
      </c>
      <c r="F18" s="12">
        <v>22.0</v>
      </c>
      <c r="H18" s="13">
        <v>18.0</v>
      </c>
      <c r="L18" s="8" t="s">
        <v>18</v>
      </c>
      <c r="M18" s="9">
        <f>10000/D28</f>
        <v>760.7012911</v>
      </c>
    </row>
    <row r="19" ht="12.75" customHeight="1">
      <c r="C19" s="6" t="s">
        <v>19</v>
      </c>
      <c r="D19" s="4">
        <f>D18*F18</f>
        <v>484</v>
      </c>
      <c r="E19" s="4" t="s">
        <v>20</v>
      </c>
      <c r="H19" s="6" t="s">
        <v>21</v>
      </c>
      <c r="L19" s="8"/>
      <c r="M19" s="9"/>
    </row>
    <row r="20" ht="12.75" customHeight="1">
      <c r="H20" s="6" t="s">
        <v>22</v>
      </c>
      <c r="L20" s="8" t="s">
        <v>23</v>
      </c>
      <c r="M20" s="9">
        <f>10000/D30</f>
        <v>190.1753228</v>
      </c>
    </row>
    <row r="21" ht="12.75" customHeight="1">
      <c r="B21" s="6" t="s">
        <v>24</v>
      </c>
      <c r="D21" s="10">
        <v>10.0</v>
      </c>
      <c r="H21" s="6" t="s">
        <v>25</v>
      </c>
    </row>
    <row r="22" ht="12.75" customHeight="1">
      <c r="H22" s="6" t="s">
        <v>26</v>
      </c>
      <c r="L22" s="7" t="s">
        <v>27</v>
      </c>
      <c r="M22" s="8"/>
      <c r="N22" s="8"/>
    </row>
    <row r="23" ht="12.75" customHeight="1">
      <c r="B23" s="6" t="s">
        <v>28</v>
      </c>
      <c r="D23" s="14">
        <f>D21/D19*1000</f>
        <v>20.66115702</v>
      </c>
      <c r="H23" s="6" t="s">
        <v>29</v>
      </c>
      <c r="L23" s="8"/>
      <c r="M23" s="8" t="s">
        <v>30</v>
      </c>
      <c r="N23" s="8" t="s">
        <v>31</v>
      </c>
      <c r="O23" s="8" t="s">
        <v>32</v>
      </c>
    </row>
    <row r="24" ht="12.75" customHeight="1">
      <c r="H24" s="6" t="s">
        <v>33</v>
      </c>
      <c r="L24" s="8" t="s">
        <v>14</v>
      </c>
      <c r="M24" s="9">
        <f>50*D26</f>
        <v>164.3220558</v>
      </c>
      <c r="N24" s="9">
        <f>M24/1000</f>
        <v>0.1643220558</v>
      </c>
      <c r="O24" s="9">
        <f>10/N24</f>
        <v>60.85610329</v>
      </c>
    </row>
    <row r="25" ht="12.75" customHeight="1">
      <c r="B25" s="6" t="s">
        <v>34</v>
      </c>
      <c r="H25" s="6" t="s">
        <v>35</v>
      </c>
      <c r="L25" s="8"/>
      <c r="M25" s="9"/>
      <c r="N25" s="9"/>
      <c r="O25" s="9"/>
    </row>
    <row r="26" ht="12.75" customHeight="1">
      <c r="C26" s="6" t="s">
        <v>36</v>
      </c>
      <c r="D26" s="15">
        <f>3.142*((H18/40/2)^2)*D23</f>
        <v>3.286441116</v>
      </c>
      <c r="E26" s="4" t="s">
        <v>37</v>
      </c>
      <c r="H26" s="6" t="s">
        <v>38</v>
      </c>
      <c r="L26" s="8" t="s">
        <v>18</v>
      </c>
      <c r="M26" s="9">
        <f>50*D28</f>
        <v>657.2882231</v>
      </c>
      <c r="N26" s="9">
        <f>M26/1000</f>
        <v>0.6572882231</v>
      </c>
      <c r="O26" s="9">
        <f>10/N26</f>
        <v>15.21402582</v>
      </c>
    </row>
    <row r="27" ht="12.75" customHeight="1">
      <c r="C27" s="4" t="s">
        <v>39</v>
      </c>
      <c r="D27" s="15"/>
      <c r="H27" s="6" t="s">
        <v>40</v>
      </c>
      <c r="L27" s="8"/>
      <c r="M27" s="9"/>
      <c r="N27" s="9"/>
      <c r="O27" s="9"/>
    </row>
    <row r="28" ht="12.75" customHeight="1">
      <c r="C28" s="6" t="s">
        <v>41</v>
      </c>
      <c r="D28" s="15">
        <f>3.142*((H18/20/2)^2)*D23</f>
        <v>13.14576446</v>
      </c>
      <c r="E28" s="4" t="s">
        <v>37</v>
      </c>
      <c r="L28" s="8" t="s">
        <v>23</v>
      </c>
      <c r="M28" s="9">
        <f>50*D30</f>
        <v>2629.152893</v>
      </c>
      <c r="N28" s="9">
        <f>M28/1000</f>
        <v>2.629152893</v>
      </c>
      <c r="O28" s="9">
        <f>10/N28</f>
        <v>3.803506456</v>
      </c>
    </row>
    <row r="29" ht="12.75" customHeight="1">
      <c r="C29" s="4" t="s">
        <v>42</v>
      </c>
      <c r="D29" s="15"/>
    </row>
    <row r="30" ht="12.75" customHeight="1">
      <c r="C30" s="16" t="s">
        <v>43</v>
      </c>
      <c r="D30" s="17">
        <f>3.142*((H18/10/2)^2)*D23</f>
        <v>52.58305785</v>
      </c>
      <c r="E30" s="8" t="s">
        <v>37</v>
      </c>
    </row>
    <row r="31" ht="12.75" customHeight="1">
      <c r="C31" s="8" t="s">
        <v>44</v>
      </c>
      <c r="D31" s="8"/>
      <c r="E31" s="8"/>
    </row>
    <row r="32" ht="12.75" customHeight="1">
      <c r="O32" s="18"/>
    </row>
    <row r="33" ht="15.75" customHeight="1">
      <c r="B33" s="1" t="s">
        <v>45</v>
      </c>
      <c r="D33" s="19"/>
      <c r="E33" s="19"/>
      <c r="F33" s="19"/>
    </row>
    <row r="34" ht="12.75" customHeight="1">
      <c r="C34" s="11"/>
      <c r="D34" s="19"/>
      <c r="E34" s="19"/>
      <c r="F34" s="19"/>
      <c r="H34" s="5" t="s">
        <v>46</v>
      </c>
    </row>
    <row r="35" ht="12.75" customHeight="1">
      <c r="C35" s="20" t="s">
        <v>47</v>
      </c>
      <c r="D35" s="21" t="s">
        <v>48</v>
      </c>
      <c r="E35" s="21"/>
      <c r="F35" s="22" t="s">
        <v>49</v>
      </c>
      <c r="H35" s="23" t="s">
        <v>50</v>
      </c>
    </row>
    <row r="36" ht="12.75" customHeight="1">
      <c r="C36" s="11"/>
      <c r="D36" s="19"/>
      <c r="E36" s="19"/>
      <c r="F36" s="19"/>
      <c r="N36" s="24"/>
    </row>
    <row r="37" ht="12.75" customHeight="1">
      <c r="B37" s="4" t="s">
        <v>18</v>
      </c>
      <c r="C37" s="10">
        <v>0.0</v>
      </c>
      <c r="E37" s="19"/>
      <c r="F37" s="25">
        <v>50.0</v>
      </c>
      <c r="G37" s="11" t="s">
        <v>51</v>
      </c>
      <c r="H37" s="19">
        <f>C37/(F37*D28)*1000000</f>
        <v>0</v>
      </c>
      <c r="I37" s="6" t="s">
        <v>52</v>
      </c>
    </row>
    <row r="38" ht="12.75" customHeight="1">
      <c r="C38" s="11"/>
      <c r="D38" s="19"/>
      <c r="E38" s="19"/>
      <c r="F38" s="19"/>
      <c r="G38" s="11"/>
    </row>
    <row r="39" ht="12.75" customHeight="1">
      <c r="B39" s="4" t="s">
        <v>14</v>
      </c>
      <c r="C39" s="10">
        <v>2.0</v>
      </c>
      <c r="E39" s="19"/>
      <c r="F39" s="25">
        <v>50.0</v>
      </c>
      <c r="G39" s="11" t="s">
        <v>51</v>
      </c>
      <c r="H39" s="19">
        <f>C39/(F39*D26)*1000000</f>
        <v>12171.22066</v>
      </c>
      <c r="I39" s="6" t="s">
        <v>52</v>
      </c>
    </row>
    <row r="40" ht="12.75" customHeight="1">
      <c r="C40" s="11"/>
      <c r="D40" s="19"/>
      <c r="E40" s="19"/>
      <c r="F40" s="19"/>
    </row>
    <row r="41" ht="12.75" customHeight="1">
      <c r="C41" s="11"/>
      <c r="D41" s="19"/>
      <c r="E41" s="19"/>
      <c r="F41" s="19"/>
    </row>
    <row r="42" ht="12.75" customHeight="1">
      <c r="C42" s="11"/>
      <c r="D42" s="19"/>
      <c r="E42" s="19"/>
      <c r="F42" s="19"/>
      <c r="H42" s="5" t="s">
        <v>53</v>
      </c>
    </row>
    <row r="43" ht="12.75" customHeight="1">
      <c r="C43" s="26" t="s">
        <v>54</v>
      </c>
      <c r="H43" s="5" t="s">
        <v>55</v>
      </c>
    </row>
    <row r="44" ht="12.75" customHeight="1">
      <c r="C44" s="11"/>
      <c r="D44" s="22" t="s">
        <v>56</v>
      </c>
      <c r="I44" s="27">
        <v>0.95</v>
      </c>
      <c r="J44" s="27">
        <v>0.975</v>
      </c>
      <c r="K44" s="27">
        <v>0.99</v>
      </c>
    </row>
    <row r="45" ht="12.75" customHeight="1">
      <c r="C45" s="11"/>
      <c r="D45" s="21"/>
      <c r="E45" s="28" t="s">
        <v>57</v>
      </c>
      <c r="F45" s="5" t="s">
        <v>58</v>
      </c>
      <c r="I45" s="29"/>
      <c r="J45" s="29"/>
      <c r="K45" s="29"/>
    </row>
    <row r="46" ht="12.75" customHeight="1">
      <c r="B46" s="4" t="s">
        <v>18</v>
      </c>
      <c r="D46" s="25">
        <v>50.0</v>
      </c>
      <c r="E46" s="11"/>
      <c r="F46" s="19">
        <f>1/(D46*D28)*1000000</f>
        <v>1521.402582</v>
      </c>
      <c r="G46" s="4" t="s">
        <v>59</v>
      </c>
      <c r="I46" s="19">
        <f>F46*I55</f>
        <v>4564.207747</v>
      </c>
      <c r="J46" s="19">
        <f>F46*J55</f>
        <v>5613.975529</v>
      </c>
      <c r="K46" s="19">
        <f>F46*K55</f>
        <v>7013.665904</v>
      </c>
    </row>
    <row r="47" ht="12.75" customHeight="1">
      <c r="C47" s="11"/>
      <c r="D47" s="19"/>
      <c r="E47" s="11"/>
      <c r="I47" s="19"/>
      <c r="J47" s="19"/>
      <c r="K47" s="19"/>
    </row>
    <row r="48" ht="12.75" customHeight="1">
      <c r="B48" s="4" t="s">
        <v>14</v>
      </c>
      <c r="D48" s="13">
        <v>50.0</v>
      </c>
      <c r="E48" s="11"/>
      <c r="F48" s="19">
        <f>1/(D48*D26)*1000000</f>
        <v>6085.610329</v>
      </c>
      <c r="G48" s="4" t="s">
        <v>59</v>
      </c>
      <c r="I48" s="19">
        <f>F48*I55</f>
        <v>18256.83099</v>
      </c>
      <c r="J48" s="19">
        <f>F48*J55</f>
        <v>22455.90211</v>
      </c>
      <c r="K48" s="19">
        <f>F48*K55</f>
        <v>28054.66362</v>
      </c>
    </row>
    <row r="49" ht="12.75" customHeight="1">
      <c r="C49" s="11"/>
    </row>
    <row r="50" ht="12.75" customHeight="1">
      <c r="C50" s="11"/>
      <c r="I50" s="6" t="s">
        <v>60</v>
      </c>
    </row>
    <row r="51" ht="12.75" customHeight="1">
      <c r="C51" s="11"/>
    </row>
    <row r="52" ht="12.75" customHeight="1">
      <c r="B52" s="5" t="s">
        <v>61</v>
      </c>
      <c r="C52" s="11"/>
      <c r="I52" s="6" t="s">
        <v>62</v>
      </c>
    </row>
    <row r="53" ht="12.75" customHeight="1">
      <c r="B53" s="5" t="s">
        <v>63</v>
      </c>
      <c r="C53" s="11"/>
      <c r="I53" s="6" t="s">
        <v>64</v>
      </c>
    </row>
    <row r="54" ht="12.75" customHeight="1">
      <c r="I54" s="27">
        <v>0.95</v>
      </c>
      <c r="J54" s="27">
        <v>0.975</v>
      </c>
      <c r="K54" s="27">
        <v>0.99</v>
      </c>
    </row>
    <row r="55" ht="12.75" customHeight="1">
      <c r="C55" s="5" t="s">
        <v>65</v>
      </c>
      <c r="D55" s="5" t="s">
        <v>66</v>
      </c>
      <c r="I55" s="30">
        <v>3.0</v>
      </c>
      <c r="J55" s="30">
        <v>3.69</v>
      </c>
      <c r="K55" s="30">
        <v>4.61</v>
      </c>
    </row>
    <row r="56" ht="12.75" customHeight="1">
      <c r="C56" s="31" t="s">
        <v>67</v>
      </c>
      <c r="D56" s="4" t="s">
        <v>18</v>
      </c>
      <c r="F56" s="4" t="s">
        <v>14</v>
      </c>
      <c r="I56" s="6" t="s">
        <v>68</v>
      </c>
    </row>
    <row r="57" ht="12.75" customHeight="1">
      <c r="C57" s="32" t="s">
        <v>69</v>
      </c>
      <c r="I57" s="6" t="s">
        <v>70</v>
      </c>
    </row>
    <row r="58" ht="12.75" customHeight="1">
      <c r="C58" s="11">
        <v>1.0</v>
      </c>
      <c r="D58" s="19">
        <f t="shared" ref="D58:D67" si="1">C58/$D$28*1000000</f>
        <v>76070.12911</v>
      </c>
      <c r="F58" s="19">
        <f t="shared" ref="F58:F67" si="2">C58/$D$26*1000000</f>
        <v>304280.5165</v>
      </c>
      <c r="I58" s="6" t="s">
        <v>71</v>
      </c>
    </row>
    <row r="59" ht="12.75" customHeight="1">
      <c r="C59" s="11">
        <v>2.0</v>
      </c>
      <c r="D59" s="19">
        <f t="shared" si="1"/>
        <v>152140.2582</v>
      </c>
      <c r="F59" s="19">
        <f t="shared" si="2"/>
        <v>608561.0329</v>
      </c>
    </row>
    <row r="60" ht="12.75" customHeight="1">
      <c r="C60" s="11">
        <v>3.0</v>
      </c>
      <c r="D60" s="19">
        <f t="shared" si="1"/>
        <v>228210.3873</v>
      </c>
      <c r="F60" s="19">
        <f t="shared" si="2"/>
        <v>912841.5494</v>
      </c>
      <c r="I60" s="6" t="s">
        <v>72</v>
      </c>
    </row>
    <row r="61" ht="12.75" customHeight="1">
      <c r="C61" s="11">
        <v>4.0</v>
      </c>
      <c r="D61" s="19">
        <f t="shared" si="1"/>
        <v>304280.5165</v>
      </c>
      <c r="F61" s="19">
        <f t="shared" si="2"/>
        <v>1217122.066</v>
      </c>
      <c r="I61" s="6" t="s">
        <v>73</v>
      </c>
    </row>
    <row r="62" ht="12.75" customHeight="1">
      <c r="C62" s="11">
        <v>5.0</v>
      </c>
      <c r="D62" s="19">
        <f t="shared" si="1"/>
        <v>380350.6456</v>
      </c>
      <c r="F62" s="19">
        <f t="shared" si="2"/>
        <v>1521402.582</v>
      </c>
    </row>
    <row r="63" ht="12.75" customHeight="1">
      <c r="C63" s="11">
        <v>6.0</v>
      </c>
      <c r="D63" s="19">
        <f t="shared" si="1"/>
        <v>456420.7747</v>
      </c>
      <c r="F63" s="19">
        <f t="shared" si="2"/>
        <v>1825683.099</v>
      </c>
    </row>
    <row r="64" ht="12.75" customHeight="1">
      <c r="C64" s="11">
        <v>7.0</v>
      </c>
      <c r="D64" s="19">
        <f t="shared" si="1"/>
        <v>532490.9038</v>
      </c>
      <c r="F64" s="19">
        <f t="shared" si="2"/>
        <v>2129963.615</v>
      </c>
    </row>
    <row r="65" ht="12.75" customHeight="1">
      <c r="C65" s="11">
        <v>8.0</v>
      </c>
      <c r="D65" s="19">
        <f t="shared" si="1"/>
        <v>608561.0329</v>
      </c>
      <c r="F65" s="19">
        <f t="shared" si="2"/>
        <v>2434244.132</v>
      </c>
    </row>
    <row r="66" ht="12.75" customHeight="1">
      <c r="C66" s="11">
        <v>9.0</v>
      </c>
      <c r="D66" s="19">
        <f t="shared" si="1"/>
        <v>684631.162</v>
      </c>
      <c r="F66" s="19">
        <f t="shared" si="2"/>
        <v>2738524.648</v>
      </c>
    </row>
    <row r="67" ht="12.75" customHeight="1">
      <c r="C67" s="11">
        <v>10.0</v>
      </c>
      <c r="D67" s="19">
        <f t="shared" si="1"/>
        <v>760701.2911</v>
      </c>
      <c r="F67" s="19">
        <f t="shared" si="2"/>
        <v>3042805.165</v>
      </c>
    </row>
    <row r="68" ht="12.75" customHeight="1">
      <c r="C68" s="11"/>
      <c r="D68" s="11"/>
      <c r="E68" s="11"/>
      <c r="F68" s="11"/>
    </row>
    <row r="69" ht="12.75" customHeight="1">
      <c r="C69" s="26" t="s">
        <v>74</v>
      </c>
      <c r="D69" s="11"/>
      <c r="E69" s="11"/>
      <c r="F69" s="11"/>
    </row>
    <row r="70" ht="12.75" customHeight="1">
      <c r="C70" s="31" t="s">
        <v>75</v>
      </c>
      <c r="D70" s="4" t="s">
        <v>18</v>
      </c>
      <c r="F70" s="4" t="s">
        <v>14</v>
      </c>
    </row>
    <row r="71" ht="12.75" customHeight="1">
      <c r="C71" s="32" t="s">
        <v>69</v>
      </c>
    </row>
    <row r="72" ht="12.75" customHeight="1">
      <c r="C72" s="11">
        <v>1.0</v>
      </c>
      <c r="D72" s="19">
        <f>C72/$D$28*1000000</f>
        <v>76070.12911</v>
      </c>
      <c r="F72" s="19">
        <f>C72/$D$26*1000000</f>
        <v>304280.5165</v>
      </c>
    </row>
    <row r="73" ht="12.75" customHeight="1">
      <c r="C73" s="11">
        <v>2.0</v>
      </c>
      <c r="D73" s="19">
        <f t="shared" ref="D73:D86" si="3">$D$72/C73</f>
        <v>38035.06456</v>
      </c>
      <c r="F73" s="19">
        <f t="shared" ref="F73:F86" si="4">$F$72/C73</f>
        <v>152140.2582</v>
      </c>
    </row>
    <row r="74" ht="12.75" customHeight="1">
      <c r="C74" s="11">
        <v>3.0</v>
      </c>
      <c r="D74" s="19">
        <f t="shared" si="3"/>
        <v>25356.7097</v>
      </c>
      <c r="F74" s="19">
        <f t="shared" si="4"/>
        <v>101426.8388</v>
      </c>
    </row>
    <row r="75" ht="12.75" customHeight="1">
      <c r="C75" s="11">
        <v>4.0</v>
      </c>
      <c r="D75" s="19">
        <f t="shared" si="3"/>
        <v>19017.53228</v>
      </c>
      <c r="F75" s="19">
        <f t="shared" si="4"/>
        <v>76070.12911</v>
      </c>
    </row>
    <row r="76" ht="12.75" customHeight="1">
      <c r="C76" s="11">
        <v>5.0</v>
      </c>
      <c r="D76" s="19">
        <f t="shared" si="3"/>
        <v>15214.02582</v>
      </c>
      <c r="F76" s="19">
        <f t="shared" si="4"/>
        <v>60856.10329</v>
      </c>
    </row>
    <row r="77" ht="12.75" customHeight="1">
      <c r="C77" s="11">
        <v>6.0</v>
      </c>
      <c r="D77" s="19">
        <f t="shared" si="3"/>
        <v>12678.35485</v>
      </c>
      <c r="F77" s="19">
        <f t="shared" si="4"/>
        <v>50713.41941</v>
      </c>
    </row>
    <row r="78" ht="12.75" customHeight="1">
      <c r="C78" s="11">
        <v>7.0</v>
      </c>
      <c r="D78" s="19">
        <f t="shared" si="3"/>
        <v>10867.1613</v>
      </c>
      <c r="F78" s="19">
        <f t="shared" si="4"/>
        <v>43468.64521</v>
      </c>
    </row>
    <row r="79" ht="12.75" customHeight="1">
      <c r="C79" s="11">
        <v>8.0</v>
      </c>
      <c r="D79" s="19">
        <f t="shared" si="3"/>
        <v>9508.766139</v>
      </c>
      <c r="F79" s="19">
        <f t="shared" si="4"/>
        <v>38035.06456</v>
      </c>
    </row>
    <row r="80" ht="12.75" customHeight="1">
      <c r="C80" s="11">
        <v>9.0</v>
      </c>
      <c r="D80" s="19">
        <f t="shared" si="3"/>
        <v>8452.236568</v>
      </c>
      <c r="F80" s="19">
        <f t="shared" si="4"/>
        <v>33808.94627</v>
      </c>
    </row>
    <row r="81" ht="12.75" customHeight="1">
      <c r="C81" s="11">
        <v>10.0</v>
      </c>
      <c r="D81" s="19">
        <f t="shared" si="3"/>
        <v>7607.012911</v>
      </c>
      <c r="F81" s="19">
        <f t="shared" si="4"/>
        <v>30428.05165</v>
      </c>
    </row>
    <row r="82" ht="12.75" customHeight="1">
      <c r="C82" s="11">
        <v>20.0</v>
      </c>
      <c r="D82" s="19">
        <f t="shared" si="3"/>
        <v>3803.506456</v>
      </c>
      <c r="F82" s="19">
        <f t="shared" si="4"/>
        <v>15214.02582</v>
      </c>
    </row>
    <row r="83" ht="12.75" customHeight="1">
      <c r="C83" s="11">
        <v>40.0</v>
      </c>
      <c r="D83" s="19">
        <f t="shared" si="3"/>
        <v>1901.753228</v>
      </c>
      <c r="F83" s="19">
        <f t="shared" si="4"/>
        <v>7607.012911</v>
      </c>
    </row>
    <row r="84" ht="12.75" customHeight="1">
      <c r="C84" s="11">
        <v>100.0</v>
      </c>
      <c r="D84" s="19">
        <f t="shared" si="3"/>
        <v>760.7012911</v>
      </c>
      <c r="F84" s="19">
        <f t="shared" si="4"/>
        <v>3042.805165</v>
      </c>
    </row>
    <row r="85" ht="12.75" customHeight="1">
      <c r="C85" s="11">
        <v>200.0</v>
      </c>
      <c r="D85" s="19">
        <f t="shared" si="3"/>
        <v>380.3506456</v>
      </c>
      <c r="F85" s="19">
        <f t="shared" si="4"/>
        <v>1521.402582</v>
      </c>
    </row>
    <row r="86" ht="12.75" customHeight="1">
      <c r="C86" s="11">
        <v>400.0</v>
      </c>
      <c r="D86" s="19">
        <f t="shared" si="3"/>
        <v>190.1753228</v>
      </c>
      <c r="F86" s="19">
        <f t="shared" si="4"/>
        <v>760.7012911</v>
      </c>
    </row>
    <row r="87" ht="12.75" customHeight="1">
      <c r="C87" s="11"/>
    </row>
    <row r="88" ht="12.75" customHeight="1">
      <c r="C88" s="11"/>
    </row>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c r="C121" s="11"/>
      <c r="D121" s="19"/>
      <c r="E121" s="19"/>
      <c r="F121" s="19"/>
    </row>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6" width="9.14"/>
    <col customWidth="1" min="7" max="26" width="10.0"/>
  </cols>
  <sheetData>
    <row r="1" ht="12.75" customHeight="1"/>
    <row r="2" ht="12.75" customHeight="1"/>
    <row r="3" ht="12.75" customHeight="1"/>
    <row r="4" ht="12.75" customHeight="1">
      <c r="B4" s="5" t="s">
        <v>76</v>
      </c>
    </row>
    <row r="5" ht="12.75" customHeight="1"/>
    <row r="6" ht="12.75" customHeight="1">
      <c r="B6" s="6" t="s">
        <v>77</v>
      </c>
    </row>
    <row r="7" ht="12.75" customHeight="1">
      <c r="B7" s="6" t="s">
        <v>78</v>
      </c>
    </row>
    <row r="8" ht="12.75" customHeight="1">
      <c r="B8" s="6" t="s">
        <v>79</v>
      </c>
    </row>
    <row r="9" ht="12.75" customHeight="1">
      <c r="B9" s="6" t="s">
        <v>80</v>
      </c>
    </row>
    <row r="10" ht="12.75" customHeight="1">
      <c r="B10" s="6" t="s">
        <v>81</v>
      </c>
    </row>
    <row r="11" ht="12.75" customHeight="1">
      <c r="B11" s="6" t="s">
        <v>82</v>
      </c>
    </row>
    <row r="12" ht="12.75" customHeight="1">
      <c r="B12" s="6" t="s">
        <v>83</v>
      </c>
    </row>
    <row r="13" ht="12.75" customHeight="1">
      <c r="B13" s="6" t="s">
        <v>84</v>
      </c>
    </row>
    <row r="14" ht="12.75" customHeight="1">
      <c r="B14" s="6" t="s">
        <v>85</v>
      </c>
    </row>
    <row r="15" ht="12.75" customHeight="1"/>
    <row r="16" ht="12.75" customHeight="1"/>
    <row r="17" ht="12.75" customHeight="1">
      <c r="B17" s="5" t="s">
        <v>86</v>
      </c>
    </row>
    <row r="18" ht="12.75" customHeight="1"/>
    <row r="19" ht="12.75" customHeight="1">
      <c r="B19" s="33" t="s">
        <v>87</v>
      </c>
    </row>
    <row r="20" ht="12.75" customHeight="1">
      <c r="B20" s="33" t="s">
        <v>88</v>
      </c>
    </row>
    <row r="21" ht="12.75" customHeight="1">
      <c r="B21" s="33" t="s">
        <v>89</v>
      </c>
    </row>
    <row r="22" ht="12.75" customHeight="1">
      <c r="B22" s="33" t="s">
        <v>90</v>
      </c>
    </row>
    <row r="23" ht="12.75" customHeight="1">
      <c r="B23" s="33" t="s">
        <v>91</v>
      </c>
    </row>
    <row r="24" ht="12.75" customHeight="1">
      <c r="B24" s="33" t="s">
        <v>92</v>
      </c>
    </row>
    <row r="25" ht="12.75" customHeight="1"/>
    <row r="26" ht="12.75" customHeight="1">
      <c r="B26" s="6" t="s">
        <v>93</v>
      </c>
    </row>
    <row r="27" ht="12.75" customHeight="1">
      <c r="B27" s="6" t="s">
        <v>94</v>
      </c>
    </row>
    <row r="28" ht="12.75" customHeight="1">
      <c r="B28" s="6" t="s">
        <v>95</v>
      </c>
    </row>
    <row r="29" ht="12.75" customHeight="1"/>
    <row r="30" ht="12.75" customHeight="1">
      <c r="B30" s="6" t="s">
        <v>96</v>
      </c>
    </row>
    <row r="31" ht="12.75" customHeight="1">
      <c r="B31" s="6" t="s">
        <v>97</v>
      </c>
    </row>
    <row r="32" ht="12.75" customHeight="1">
      <c r="B32" s="6" t="s">
        <v>98</v>
      </c>
    </row>
    <row r="33" ht="12.75" customHeight="1"/>
    <row r="34" ht="12.75" customHeight="1"/>
    <row r="35" ht="12.75" customHeight="1">
      <c r="B35" s="5" t="s">
        <v>99</v>
      </c>
    </row>
    <row r="36" ht="12.75" customHeight="1">
      <c r="B36" s="5" t="s">
        <v>100</v>
      </c>
    </row>
    <row r="37" ht="12.75" customHeight="1">
      <c r="B37" s="5" t="s">
        <v>101</v>
      </c>
    </row>
    <row r="38" ht="12.75" customHeight="1">
      <c r="B38" s="5" t="s">
        <v>102</v>
      </c>
    </row>
    <row r="39" ht="12.75" customHeight="1">
      <c r="B39" s="5" t="s">
        <v>103</v>
      </c>
    </row>
    <row r="40" ht="12.75" customHeight="1">
      <c r="B40" s="5" t="s">
        <v>104</v>
      </c>
    </row>
    <row r="41" ht="12.75" customHeight="1">
      <c r="B41" s="28"/>
    </row>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16.57"/>
    <col customWidth="1" min="2" max="2" width="9.14"/>
    <col customWidth="1" min="3" max="3" width="92.43"/>
    <col customWidth="1" min="4" max="4" width="119.86"/>
    <col customWidth="1" min="5" max="6" width="9.14"/>
    <col customWidth="1" min="7" max="26" width="10.0"/>
  </cols>
  <sheetData>
    <row r="1" ht="12.75" customHeight="1">
      <c r="A1" s="34"/>
      <c r="B1" s="34"/>
      <c r="C1" s="34"/>
      <c r="D1" s="34"/>
      <c r="E1" s="34"/>
      <c r="F1" s="34"/>
      <c r="G1" s="34"/>
      <c r="H1" s="34"/>
      <c r="I1" s="34"/>
      <c r="J1" s="34"/>
      <c r="K1" s="34"/>
      <c r="L1" s="34"/>
      <c r="M1" s="34"/>
      <c r="N1" s="34"/>
      <c r="O1" s="34"/>
      <c r="P1" s="34"/>
      <c r="Q1" s="34"/>
      <c r="R1" s="34"/>
      <c r="S1" s="34"/>
      <c r="T1" s="34"/>
      <c r="U1" s="34"/>
      <c r="V1" s="34"/>
      <c r="W1" s="34"/>
      <c r="X1" s="34"/>
      <c r="Y1" s="34"/>
      <c r="Z1" s="34"/>
    </row>
    <row r="2" ht="12.75" customHeight="1">
      <c r="A2" s="34"/>
      <c r="B2" s="34"/>
      <c r="C2" s="34"/>
      <c r="D2" s="34"/>
      <c r="E2" s="34"/>
      <c r="F2" s="34"/>
      <c r="G2" s="34"/>
      <c r="H2" s="34"/>
      <c r="I2" s="34"/>
      <c r="J2" s="34"/>
      <c r="K2" s="34"/>
      <c r="L2" s="34"/>
      <c r="M2" s="34"/>
      <c r="N2" s="34"/>
      <c r="O2" s="34"/>
      <c r="P2" s="34"/>
      <c r="Q2" s="34"/>
      <c r="R2" s="34"/>
      <c r="S2" s="34"/>
      <c r="T2" s="34"/>
      <c r="U2" s="34"/>
      <c r="V2" s="34"/>
      <c r="W2" s="34"/>
      <c r="X2" s="34"/>
      <c r="Y2" s="34"/>
      <c r="Z2" s="34"/>
    </row>
    <row r="3" ht="24.0" customHeight="1">
      <c r="A3" s="35" t="s">
        <v>105</v>
      </c>
      <c r="B3" s="34"/>
      <c r="C3" s="34"/>
      <c r="D3" s="34"/>
      <c r="E3" s="34"/>
      <c r="F3" s="34"/>
      <c r="G3" s="34"/>
      <c r="H3" s="34"/>
      <c r="I3" s="34"/>
      <c r="J3" s="34"/>
      <c r="K3" s="34"/>
      <c r="L3" s="34"/>
      <c r="M3" s="34"/>
      <c r="N3" s="34"/>
      <c r="O3" s="34"/>
      <c r="P3" s="34"/>
      <c r="Q3" s="34"/>
      <c r="R3" s="34"/>
      <c r="S3" s="34"/>
      <c r="T3" s="34"/>
      <c r="U3" s="34"/>
      <c r="V3" s="34"/>
      <c r="W3" s="34"/>
      <c r="X3" s="34"/>
      <c r="Y3" s="34"/>
      <c r="Z3" s="34"/>
    </row>
    <row r="4" ht="24.0" customHeight="1">
      <c r="A4" s="36" t="s">
        <v>106</v>
      </c>
      <c r="B4" s="34"/>
      <c r="C4" s="34"/>
      <c r="D4" s="34"/>
      <c r="E4" s="34"/>
      <c r="F4" s="34"/>
      <c r="G4" s="34"/>
      <c r="H4" s="34"/>
      <c r="I4" s="34"/>
      <c r="J4" s="34"/>
      <c r="K4" s="34"/>
      <c r="L4" s="34"/>
      <c r="M4" s="34"/>
      <c r="N4" s="34"/>
      <c r="O4" s="34"/>
      <c r="P4" s="34"/>
      <c r="Q4" s="34"/>
      <c r="R4" s="34"/>
      <c r="S4" s="34"/>
      <c r="T4" s="34"/>
      <c r="U4" s="34"/>
      <c r="V4" s="34"/>
      <c r="W4" s="34"/>
      <c r="X4" s="34"/>
      <c r="Y4" s="34"/>
      <c r="Z4" s="34"/>
    </row>
    <row r="5" ht="257.25" customHeight="1">
      <c r="A5" s="37" t="s">
        <v>107</v>
      </c>
      <c r="B5" s="34"/>
      <c r="C5" s="34"/>
      <c r="D5" s="34"/>
      <c r="E5" s="34"/>
      <c r="F5" s="34"/>
      <c r="G5" s="34"/>
      <c r="H5" s="34"/>
      <c r="I5" s="34"/>
      <c r="J5" s="34"/>
      <c r="K5" s="34"/>
      <c r="L5" s="34"/>
      <c r="M5" s="34"/>
      <c r="N5" s="34"/>
      <c r="O5" s="34"/>
      <c r="P5" s="34"/>
      <c r="Q5" s="34"/>
      <c r="R5" s="34"/>
      <c r="S5" s="34"/>
      <c r="T5" s="34"/>
      <c r="U5" s="34"/>
      <c r="V5" s="34"/>
      <c r="W5" s="34"/>
      <c r="X5" s="34"/>
      <c r="Y5" s="34"/>
      <c r="Z5" s="34"/>
    </row>
    <row r="6" ht="12.75" customHeight="1">
      <c r="A6" s="34"/>
      <c r="B6" s="34"/>
      <c r="C6" s="34"/>
      <c r="D6" s="34"/>
      <c r="E6" s="34"/>
      <c r="F6" s="34"/>
      <c r="G6" s="34"/>
      <c r="H6" s="34"/>
      <c r="I6" s="34"/>
      <c r="J6" s="34"/>
      <c r="K6" s="34"/>
      <c r="L6" s="34"/>
      <c r="M6" s="34"/>
      <c r="N6" s="34"/>
      <c r="O6" s="34"/>
      <c r="P6" s="34"/>
      <c r="Q6" s="34"/>
      <c r="R6" s="34"/>
      <c r="S6" s="34"/>
      <c r="T6" s="34"/>
      <c r="U6" s="34"/>
      <c r="V6" s="34"/>
      <c r="W6" s="34"/>
      <c r="X6" s="34"/>
      <c r="Y6" s="34"/>
      <c r="Z6" s="34"/>
    </row>
    <row r="7" ht="12.75" customHeight="1">
      <c r="A7" s="34"/>
      <c r="B7" s="34"/>
      <c r="C7" s="34"/>
      <c r="D7" s="34"/>
      <c r="E7" s="34"/>
      <c r="F7" s="34"/>
      <c r="G7" s="34"/>
      <c r="H7" s="34"/>
      <c r="I7" s="34"/>
      <c r="J7" s="34"/>
      <c r="K7" s="34"/>
      <c r="L7" s="34"/>
      <c r="M7" s="34"/>
      <c r="N7" s="34"/>
      <c r="O7" s="34"/>
      <c r="P7" s="34"/>
      <c r="Q7" s="34"/>
      <c r="R7" s="34"/>
      <c r="S7" s="34"/>
      <c r="T7" s="34"/>
      <c r="U7" s="34"/>
      <c r="V7" s="34"/>
      <c r="W7" s="34"/>
      <c r="X7" s="34"/>
      <c r="Y7" s="34"/>
      <c r="Z7" s="34"/>
    </row>
    <row r="8" ht="12.75" customHeight="1">
      <c r="A8" s="34"/>
      <c r="B8" s="34"/>
      <c r="C8" s="34"/>
      <c r="D8" s="34"/>
      <c r="E8" s="34"/>
      <c r="F8" s="34"/>
      <c r="G8" s="34"/>
      <c r="H8" s="34"/>
      <c r="I8" s="34"/>
      <c r="J8" s="34"/>
      <c r="K8" s="34"/>
      <c r="L8" s="34"/>
      <c r="M8" s="34"/>
      <c r="N8" s="34"/>
      <c r="O8" s="34"/>
      <c r="P8" s="34"/>
      <c r="Q8" s="34"/>
      <c r="R8" s="34"/>
      <c r="S8" s="34"/>
      <c r="T8" s="34"/>
      <c r="U8" s="34"/>
      <c r="V8" s="34"/>
      <c r="W8" s="34"/>
      <c r="X8" s="34"/>
      <c r="Y8" s="34"/>
      <c r="Z8" s="34"/>
    </row>
    <row r="9" ht="12.75" customHeight="1">
      <c r="A9" s="34"/>
      <c r="B9" s="34"/>
      <c r="C9" s="34"/>
      <c r="D9" s="34"/>
      <c r="E9" s="34"/>
      <c r="F9" s="34"/>
      <c r="G9" s="34"/>
      <c r="H9" s="34"/>
      <c r="I9" s="34"/>
      <c r="J9" s="34"/>
      <c r="K9" s="34"/>
      <c r="L9" s="34"/>
      <c r="M9" s="34"/>
      <c r="N9" s="34"/>
      <c r="O9" s="34"/>
      <c r="P9" s="34"/>
      <c r="Q9" s="34"/>
      <c r="R9" s="34"/>
      <c r="S9" s="34"/>
      <c r="T9" s="34"/>
      <c r="U9" s="34"/>
      <c r="V9" s="34"/>
      <c r="W9" s="34"/>
      <c r="X9" s="34"/>
      <c r="Y9" s="34"/>
      <c r="Z9" s="34"/>
    </row>
    <row r="10" ht="12.75" customHeight="1">
      <c r="A10" s="34"/>
      <c r="B10" s="34"/>
      <c r="C10" s="34"/>
      <c r="D10" s="34"/>
      <c r="E10" s="34"/>
      <c r="F10" s="34"/>
      <c r="G10" s="34"/>
      <c r="H10" s="34"/>
      <c r="I10" s="34"/>
      <c r="J10" s="34"/>
      <c r="K10" s="34"/>
      <c r="L10" s="34"/>
      <c r="M10" s="34"/>
      <c r="N10" s="34"/>
      <c r="O10" s="34"/>
      <c r="P10" s="34"/>
      <c r="Q10" s="34"/>
      <c r="R10" s="34"/>
      <c r="S10" s="34"/>
      <c r="T10" s="34"/>
      <c r="U10" s="34"/>
      <c r="V10" s="34"/>
      <c r="W10" s="34"/>
      <c r="X10" s="34"/>
      <c r="Y10" s="34"/>
      <c r="Z10" s="34"/>
    </row>
    <row r="11" ht="12.75" customHeight="1">
      <c r="A11" s="34"/>
      <c r="B11" s="34"/>
      <c r="C11" s="34"/>
      <c r="D11" s="34"/>
      <c r="E11" s="34"/>
      <c r="F11" s="34"/>
      <c r="G11" s="34"/>
      <c r="H11" s="34"/>
      <c r="I11" s="34"/>
      <c r="J11" s="34"/>
      <c r="K11" s="34"/>
      <c r="L11" s="34"/>
      <c r="M11" s="34"/>
      <c r="N11" s="34"/>
      <c r="O11" s="34"/>
      <c r="P11" s="34"/>
      <c r="Q11" s="34"/>
      <c r="R11" s="34"/>
      <c r="S11" s="34"/>
      <c r="T11" s="34"/>
      <c r="U11" s="34"/>
      <c r="V11" s="34"/>
      <c r="W11" s="34"/>
      <c r="X11" s="34"/>
      <c r="Y11" s="34"/>
      <c r="Z11" s="34"/>
    </row>
    <row r="12" ht="12.75" customHeight="1">
      <c r="A12" s="34"/>
      <c r="B12" s="34"/>
      <c r="C12" s="34"/>
      <c r="D12" s="34"/>
      <c r="E12" s="34"/>
      <c r="F12" s="34"/>
      <c r="G12" s="34"/>
      <c r="H12" s="34"/>
      <c r="I12" s="34"/>
      <c r="J12" s="34"/>
      <c r="K12" s="34"/>
      <c r="L12" s="34"/>
      <c r="M12" s="34"/>
      <c r="N12" s="34"/>
      <c r="O12" s="34"/>
      <c r="P12" s="34"/>
      <c r="Q12" s="34"/>
      <c r="R12" s="34"/>
      <c r="S12" s="34"/>
      <c r="T12" s="34"/>
      <c r="U12" s="34"/>
      <c r="V12" s="34"/>
      <c r="W12" s="34"/>
      <c r="X12" s="34"/>
      <c r="Y12" s="34"/>
      <c r="Z12" s="34"/>
    </row>
    <row r="13" ht="12.75" customHeight="1">
      <c r="A13" s="34"/>
      <c r="B13" s="34"/>
      <c r="C13" s="34"/>
      <c r="D13" s="34"/>
      <c r="E13" s="34"/>
      <c r="F13" s="34"/>
      <c r="G13" s="34"/>
      <c r="H13" s="34"/>
      <c r="I13" s="34"/>
      <c r="J13" s="34"/>
      <c r="K13" s="34"/>
      <c r="L13" s="34"/>
      <c r="M13" s="34"/>
      <c r="N13" s="34"/>
      <c r="O13" s="34"/>
      <c r="P13" s="34"/>
      <c r="Q13" s="34"/>
      <c r="R13" s="34"/>
      <c r="S13" s="34"/>
      <c r="T13" s="34"/>
      <c r="U13" s="34"/>
      <c r="V13" s="34"/>
      <c r="W13" s="34"/>
      <c r="X13" s="34"/>
      <c r="Y13" s="34"/>
      <c r="Z13" s="34"/>
    </row>
    <row r="14" ht="12.75" customHeight="1">
      <c r="A14" s="34"/>
      <c r="B14" s="34"/>
      <c r="C14" s="34"/>
      <c r="D14" s="34"/>
      <c r="E14" s="34"/>
      <c r="F14" s="34"/>
      <c r="G14" s="34"/>
      <c r="H14" s="34"/>
      <c r="I14" s="34"/>
      <c r="J14" s="34"/>
      <c r="K14" s="34"/>
      <c r="L14" s="34"/>
      <c r="M14" s="34"/>
      <c r="N14" s="34"/>
      <c r="O14" s="34"/>
      <c r="P14" s="34"/>
      <c r="Q14" s="34"/>
      <c r="R14" s="34"/>
      <c r="S14" s="34"/>
      <c r="T14" s="34"/>
      <c r="U14" s="34"/>
      <c r="V14" s="34"/>
      <c r="W14" s="34"/>
      <c r="X14" s="34"/>
      <c r="Y14" s="34"/>
      <c r="Z14" s="34"/>
    </row>
    <row r="15" ht="12.75" customHeight="1">
      <c r="A15" s="34"/>
      <c r="B15" s="34"/>
      <c r="C15" s="34"/>
      <c r="D15" s="34"/>
      <c r="E15" s="34"/>
      <c r="F15" s="34"/>
      <c r="G15" s="34"/>
      <c r="H15" s="34"/>
      <c r="I15" s="34"/>
      <c r="J15" s="34"/>
      <c r="K15" s="34"/>
      <c r="L15" s="34"/>
      <c r="M15" s="34"/>
      <c r="N15" s="34"/>
      <c r="O15" s="34"/>
      <c r="P15" s="34"/>
      <c r="Q15" s="34"/>
      <c r="R15" s="34"/>
      <c r="S15" s="34"/>
      <c r="T15" s="34"/>
      <c r="U15" s="34"/>
      <c r="V15" s="34"/>
      <c r="W15" s="34"/>
      <c r="X15" s="34"/>
      <c r="Y15" s="34"/>
      <c r="Z15" s="34"/>
    </row>
    <row r="16" ht="12.75" customHeight="1">
      <c r="A16" s="34"/>
      <c r="B16" s="34"/>
      <c r="C16" s="34"/>
      <c r="D16" s="34"/>
      <c r="E16" s="34"/>
      <c r="F16" s="34"/>
      <c r="G16" s="34"/>
      <c r="H16" s="34"/>
      <c r="I16" s="34"/>
      <c r="J16" s="34"/>
      <c r="K16" s="34"/>
      <c r="L16" s="34"/>
      <c r="M16" s="34"/>
      <c r="N16" s="34"/>
      <c r="O16" s="34"/>
      <c r="P16" s="34"/>
      <c r="Q16" s="34"/>
      <c r="R16" s="34"/>
      <c r="S16" s="34"/>
      <c r="T16" s="34"/>
      <c r="U16" s="34"/>
      <c r="V16" s="34"/>
      <c r="W16" s="34"/>
      <c r="X16" s="34"/>
      <c r="Y16" s="34"/>
      <c r="Z16" s="34"/>
    </row>
    <row r="17" ht="12.75" customHeight="1">
      <c r="A17" s="34"/>
      <c r="B17" s="34"/>
      <c r="C17" s="34"/>
      <c r="D17" s="34"/>
      <c r="E17" s="34"/>
      <c r="F17" s="34"/>
      <c r="G17" s="34"/>
      <c r="H17" s="34"/>
      <c r="I17" s="34"/>
      <c r="J17" s="34"/>
      <c r="K17" s="34"/>
      <c r="L17" s="34"/>
      <c r="M17" s="34"/>
      <c r="N17" s="34"/>
      <c r="O17" s="34"/>
      <c r="P17" s="34"/>
      <c r="Q17" s="34"/>
      <c r="R17" s="34"/>
      <c r="S17" s="34"/>
      <c r="T17" s="34"/>
      <c r="U17" s="34"/>
      <c r="V17" s="34"/>
      <c r="W17" s="34"/>
      <c r="X17" s="34"/>
      <c r="Y17" s="34"/>
      <c r="Z17" s="34"/>
    </row>
    <row r="18" ht="12.75" customHeight="1">
      <c r="A18" s="34"/>
      <c r="B18" s="34"/>
      <c r="C18" s="34"/>
      <c r="D18" s="34"/>
      <c r="E18" s="34"/>
      <c r="F18" s="34"/>
      <c r="G18" s="34"/>
      <c r="H18" s="34"/>
      <c r="I18" s="34"/>
      <c r="J18" s="34"/>
      <c r="K18" s="34"/>
      <c r="L18" s="34"/>
      <c r="M18" s="34"/>
      <c r="N18" s="34"/>
      <c r="O18" s="34"/>
      <c r="P18" s="34"/>
      <c r="Q18" s="34"/>
      <c r="R18" s="34"/>
      <c r="S18" s="34"/>
      <c r="T18" s="34"/>
      <c r="U18" s="34"/>
      <c r="V18" s="34"/>
      <c r="W18" s="34"/>
      <c r="X18" s="34"/>
      <c r="Y18" s="34"/>
      <c r="Z18" s="34"/>
    </row>
    <row r="19" ht="12.75" customHeight="1">
      <c r="A19" s="34"/>
      <c r="B19" s="34"/>
      <c r="C19" s="34"/>
      <c r="D19" s="34"/>
      <c r="E19" s="34"/>
      <c r="F19" s="34"/>
      <c r="G19" s="34"/>
      <c r="H19" s="34"/>
      <c r="I19" s="34"/>
      <c r="J19" s="34"/>
      <c r="K19" s="34"/>
      <c r="L19" s="34"/>
      <c r="M19" s="34"/>
      <c r="N19" s="34"/>
      <c r="O19" s="34"/>
      <c r="P19" s="34"/>
      <c r="Q19" s="34"/>
      <c r="R19" s="34"/>
      <c r="S19" s="34"/>
      <c r="T19" s="34"/>
      <c r="U19" s="34"/>
      <c r="V19" s="34"/>
      <c r="W19" s="34"/>
      <c r="X19" s="34"/>
      <c r="Y19" s="34"/>
      <c r="Z19" s="34"/>
    </row>
    <row r="20" ht="354.75" customHeight="1">
      <c r="A20" s="38" t="s">
        <v>108</v>
      </c>
      <c r="B20" s="34"/>
      <c r="C20" s="34"/>
      <c r="D20" s="34"/>
      <c r="E20" s="34"/>
      <c r="F20" s="39"/>
      <c r="G20" s="34"/>
      <c r="H20" s="34"/>
      <c r="I20" s="34"/>
      <c r="J20" s="34"/>
      <c r="K20" s="34"/>
      <c r="L20" s="34"/>
      <c r="M20" s="34"/>
      <c r="N20" s="34"/>
      <c r="O20" s="34"/>
      <c r="P20" s="34"/>
      <c r="Q20" s="34"/>
      <c r="R20" s="34"/>
      <c r="S20" s="34"/>
      <c r="T20" s="34"/>
      <c r="U20" s="34"/>
      <c r="V20" s="34"/>
      <c r="W20" s="34"/>
      <c r="X20" s="34"/>
      <c r="Y20" s="34"/>
      <c r="Z20" s="34"/>
    </row>
    <row r="21" ht="12.75" customHeight="1">
      <c r="A21" s="40"/>
      <c r="B21" s="34"/>
      <c r="C21" s="34"/>
      <c r="D21" s="34"/>
      <c r="E21" s="34"/>
      <c r="F21" s="34"/>
      <c r="G21" s="34"/>
      <c r="H21" s="34"/>
      <c r="I21" s="34"/>
      <c r="J21" s="34"/>
      <c r="K21" s="34"/>
      <c r="L21" s="34"/>
      <c r="M21" s="34"/>
      <c r="N21" s="34"/>
      <c r="O21" s="34"/>
      <c r="P21" s="34"/>
      <c r="Q21" s="34"/>
      <c r="R21" s="34"/>
      <c r="S21" s="34"/>
      <c r="T21" s="34"/>
      <c r="U21" s="34"/>
      <c r="V21" s="34"/>
      <c r="W21" s="34"/>
      <c r="X21" s="34"/>
      <c r="Y21" s="34"/>
      <c r="Z21" s="34"/>
    </row>
    <row r="22" ht="12.75" customHeight="1">
      <c r="A22" s="40"/>
      <c r="B22" s="34"/>
      <c r="C22" s="34"/>
      <c r="D22" s="34"/>
      <c r="E22" s="34"/>
      <c r="F22" s="34"/>
      <c r="G22" s="34"/>
      <c r="H22" s="34"/>
      <c r="I22" s="34"/>
      <c r="J22" s="34"/>
      <c r="K22" s="34"/>
      <c r="L22" s="34"/>
      <c r="M22" s="34"/>
      <c r="N22" s="34"/>
      <c r="O22" s="34"/>
      <c r="P22" s="34"/>
      <c r="Q22" s="34"/>
      <c r="R22" s="34"/>
      <c r="S22" s="34"/>
      <c r="T22" s="34"/>
      <c r="U22" s="34"/>
      <c r="V22" s="34"/>
      <c r="W22" s="34"/>
      <c r="X22" s="34"/>
      <c r="Y22" s="34"/>
      <c r="Z22" s="34"/>
    </row>
    <row r="23" ht="12.75" customHeight="1">
      <c r="A23" s="40"/>
      <c r="B23" s="34"/>
      <c r="C23" s="34"/>
      <c r="D23" s="34"/>
      <c r="E23" s="34"/>
      <c r="F23" s="34"/>
      <c r="G23" s="34"/>
      <c r="H23" s="34"/>
      <c r="I23" s="34"/>
      <c r="J23" s="34"/>
      <c r="K23" s="34"/>
      <c r="L23" s="34"/>
      <c r="M23" s="34"/>
      <c r="N23" s="34"/>
      <c r="O23" s="34"/>
      <c r="P23" s="34"/>
      <c r="Q23" s="34"/>
      <c r="R23" s="34"/>
      <c r="S23" s="34"/>
      <c r="T23" s="34"/>
      <c r="U23" s="34"/>
      <c r="V23" s="34"/>
      <c r="W23" s="34"/>
      <c r="X23" s="34"/>
      <c r="Y23" s="34"/>
      <c r="Z23" s="34"/>
    </row>
    <row r="24" ht="12.75" customHeight="1">
      <c r="A24" s="34"/>
      <c r="B24" s="34"/>
      <c r="C24" s="34"/>
      <c r="D24" s="34"/>
      <c r="E24" s="34"/>
      <c r="F24" s="34"/>
      <c r="G24" s="34"/>
      <c r="H24" s="34"/>
      <c r="I24" s="34"/>
      <c r="J24" s="34"/>
      <c r="K24" s="34"/>
      <c r="L24" s="34"/>
      <c r="M24" s="34"/>
      <c r="N24" s="34"/>
      <c r="O24" s="34"/>
      <c r="P24" s="34"/>
      <c r="Q24" s="34"/>
      <c r="R24" s="34"/>
      <c r="S24" s="34"/>
      <c r="T24" s="34"/>
      <c r="U24" s="34"/>
      <c r="V24" s="34"/>
      <c r="W24" s="34"/>
      <c r="X24" s="34"/>
      <c r="Y24" s="34"/>
      <c r="Z24" s="34"/>
    </row>
    <row r="25" ht="1.5" customHeight="1">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row>
    <row r="26" ht="186.0" customHeight="1">
      <c r="A26" s="34"/>
      <c r="B26" s="34"/>
      <c r="C26" s="37" t="s">
        <v>109</v>
      </c>
      <c r="D26" s="34"/>
      <c r="E26" s="34"/>
      <c r="F26" s="34"/>
      <c r="G26" s="34"/>
      <c r="H26" s="34"/>
      <c r="I26" s="34"/>
      <c r="J26" s="34"/>
      <c r="K26" s="34"/>
      <c r="L26" s="34"/>
      <c r="M26" s="34"/>
      <c r="N26" s="34"/>
      <c r="O26" s="34"/>
      <c r="P26" s="34"/>
      <c r="Q26" s="34"/>
      <c r="R26" s="34"/>
      <c r="S26" s="34"/>
      <c r="T26" s="34"/>
      <c r="U26" s="34"/>
      <c r="V26" s="34"/>
      <c r="W26" s="34"/>
      <c r="X26" s="34"/>
      <c r="Y26" s="34"/>
      <c r="Z26" s="34"/>
    </row>
    <row r="27" ht="12.75" customHeight="1">
      <c r="A27" s="34"/>
      <c r="B27" s="34"/>
      <c r="C27" s="34"/>
      <c r="D27" s="34"/>
      <c r="E27" s="34"/>
      <c r="F27" s="34"/>
      <c r="G27" s="34"/>
      <c r="H27" s="34"/>
      <c r="I27" s="34"/>
      <c r="J27" s="34"/>
      <c r="K27" s="34"/>
      <c r="L27" s="34"/>
      <c r="M27" s="34"/>
      <c r="N27" s="34"/>
      <c r="O27" s="34"/>
      <c r="P27" s="34"/>
      <c r="Q27" s="34"/>
      <c r="R27" s="34"/>
      <c r="S27" s="34"/>
      <c r="T27" s="34"/>
      <c r="U27" s="34"/>
      <c r="V27" s="34"/>
      <c r="W27" s="34"/>
      <c r="X27" s="34"/>
      <c r="Y27" s="34"/>
      <c r="Z27" s="34"/>
    </row>
    <row r="28" ht="12.75" customHeight="1">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row>
    <row r="29" ht="12.75" customHeight="1">
      <c r="A29" s="34"/>
      <c r="B29" s="34"/>
      <c r="C29" s="34"/>
      <c r="D29" s="34"/>
      <c r="E29" s="34"/>
      <c r="F29" s="34"/>
      <c r="G29" s="34"/>
      <c r="H29" s="34"/>
      <c r="I29" s="34"/>
      <c r="J29" s="34"/>
      <c r="K29" s="34"/>
      <c r="L29" s="34"/>
      <c r="M29" s="34"/>
      <c r="N29" s="34"/>
      <c r="O29" s="34"/>
      <c r="P29" s="34"/>
      <c r="Q29" s="34"/>
      <c r="R29" s="34"/>
      <c r="S29" s="34"/>
      <c r="T29" s="34"/>
      <c r="U29" s="34"/>
      <c r="V29" s="34"/>
      <c r="W29" s="34"/>
      <c r="X29" s="34"/>
      <c r="Y29" s="34"/>
      <c r="Z29" s="34"/>
    </row>
    <row r="30" ht="12.75" customHeight="1">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row>
    <row r="31" ht="12.75" customHeight="1">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row>
    <row r="32" ht="12.75" customHeight="1">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row>
    <row r="33" ht="12.75" customHeight="1">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row>
    <row r="34" ht="12.75" customHeight="1">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row>
    <row r="35" ht="12.75" customHeight="1">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row>
    <row r="36" ht="12.75" customHeight="1">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row>
    <row r="37" ht="12.75" customHeight="1">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row>
    <row r="38" ht="12.75" customHeight="1">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row>
    <row r="39" ht="12.75" customHeight="1">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row>
    <row r="40" ht="12.75" customHeight="1">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row>
    <row r="41" ht="12.75" customHeight="1">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row>
    <row r="42" ht="12.75" customHeight="1">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row>
    <row r="43" ht="12.75" customHeight="1">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row>
    <row r="44" ht="12.75" customHeight="1">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row>
    <row r="45" ht="12.75" customHeight="1">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row>
    <row r="46" ht="12.75" customHeight="1">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row>
    <row r="47" ht="250.5" customHeight="1">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row>
    <row r="48" ht="81.75" customHeight="1">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row>
    <row r="49" ht="12.75" customHeight="1">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row>
    <row r="50" ht="12.75" customHeight="1">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row>
    <row r="51" ht="12.75" customHeight="1">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row>
    <row r="52" ht="12.75" customHeight="1">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row>
    <row r="53" ht="12.75" customHeight="1">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row>
    <row r="54" ht="12.75" customHeight="1">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row>
    <row r="55" ht="12.75" customHeight="1">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row>
    <row r="56" ht="12.75" customHeight="1">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row>
    <row r="57" ht="12.75" customHeight="1">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row>
    <row r="58" ht="12.75" customHeight="1">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row>
    <row r="59" ht="12.75" customHeight="1">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row>
    <row r="60" ht="12.75" customHeight="1">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row>
    <row r="61" ht="12.75" customHeight="1">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row>
    <row r="62" ht="12.75" customHeight="1">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row>
    <row r="63" ht="12.75" customHeight="1">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row>
    <row r="64" ht="12.75" customHeight="1">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row>
    <row r="65" ht="12.75" customHeight="1">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row>
    <row r="66" ht="12.75" customHeight="1">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row>
    <row r="67" ht="12.75" customHeight="1">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row>
    <row r="68" ht="12.75" customHeight="1">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row>
    <row r="69" ht="12.75" customHeight="1">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row>
    <row r="70" ht="12.75" customHeight="1">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row>
    <row r="71" ht="12.75" customHeight="1">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row>
    <row r="72" ht="12.75" customHeight="1">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row>
    <row r="73" ht="128.25" customHeight="1">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row>
    <row r="74" ht="12.75" customHeight="1">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row>
    <row r="75" ht="12.75" customHeight="1">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row>
    <row r="76" ht="12.75" customHeight="1">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row>
    <row r="77" ht="12.75" customHeight="1">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row>
    <row r="78" ht="12.75" customHeight="1">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row>
    <row r="79" ht="12.75" customHeight="1">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row>
    <row r="80" ht="12.75" customHeight="1">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row>
    <row r="81" ht="12.75" customHeight="1">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row>
    <row r="82" ht="12.75" customHeight="1">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row>
    <row r="83" ht="12.75" customHeight="1">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row>
    <row r="84" ht="12.75" customHeight="1">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row>
    <row r="85" ht="12.75" customHeight="1">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row>
    <row r="86" ht="12.75" customHeight="1">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row>
    <row r="87" ht="12.75" customHeight="1">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row>
    <row r="88" ht="12.75" customHeight="1">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row>
    <row r="89" ht="12.75" customHeight="1">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row>
    <row r="90" ht="12.75" customHeight="1">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row>
    <row r="91" ht="12.75" customHeight="1">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row>
    <row r="92" ht="12.75" customHeight="1">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row>
    <row r="93" ht="12.75" customHeight="1">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row>
    <row r="94" ht="12.75" customHeight="1">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row>
    <row r="95" ht="12.75" customHeight="1">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row>
    <row r="96" ht="12.75" customHeight="1">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row>
    <row r="97" ht="12.75" customHeight="1">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row>
    <row r="98" ht="12.75" customHeight="1">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row>
    <row r="99" ht="12.75" customHeight="1">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row>
    <row r="100" ht="12.75" customHeight="1">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row>
    <row r="101" ht="12.75" customHeight="1">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row>
    <row r="102" ht="12.75" customHeight="1">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row>
    <row r="103" ht="12.75" customHeight="1">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row>
    <row r="104" ht="12.75" customHeight="1">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row>
    <row r="105" ht="12.75" customHeight="1">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row>
    <row r="106" ht="12.75" customHeight="1">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row>
    <row r="107" ht="12.75" customHeight="1">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row>
    <row r="108" ht="12.75" customHeight="1">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row>
    <row r="109" ht="12.75" customHeight="1">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row>
    <row r="110" ht="12.75" customHeight="1">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row>
    <row r="111" ht="12.75" customHeight="1">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row>
    <row r="112" ht="12.75" customHeight="1">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row>
    <row r="113" ht="12.75" customHeight="1">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row>
    <row r="114" ht="12.75" customHeight="1">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row>
    <row r="115" ht="12.75" customHeight="1">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row>
    <row r="116" ht="12.75" customHeight="1">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row>
    <row r="117" ht="12.75" customHeight="1">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row>
    <row r="118" ht="12.75" customHeight="1">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row>
    <row r="119" ht="12.75" customHeight="1">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row>
    <row r="120" ht="12.75" customHeight="1">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row>
    <row r="121" ht="12.75" customHeight="1">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row>
    <row r="122" ht="12.75" customHeight="1">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row>
    <row r="123" ht="12.75" customHeight="1">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row>
    <row r="124" ht="12.75" customHeight="1">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row>
    <row r="125" ht="12.75" customHeight="1">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row>
    <row r="126" ht="12.75" customHeight="1">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row>
    <row r="127" ht="12.75" customHeight="1">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row>
    <row r="128" ht="12.75" customHeight="1">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row>
    <row r="129" ht="12.75" customHeight="1">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row>
    <row r="130" ht="12.75" customHeight="1">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row>
    <row r="131" ht="12.75" customHeight="1">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row>
    <row r="132" ht="12.75" customHeight="1">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row>
    <row r="133" ht="12.75" customHeight="1">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row>
    <row r="134" ht="12.75" customHeight="1">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row>
    <row r="135" ht="12.75" customHeight="1">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row>
    <row r="136" ht="12.75" customHeight="1">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row>
    <row r="137" ht="12.75" customHeight="1">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row>
    <row r="138" ht="12.75" customHeight="1">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row>
    <row r="139" ht="12.75" customHeight="1">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row>
    <row r="140" ht="12.75" customHeight="1">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row>
    <row r="141" ht="12.75" customHeight="1">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row>
    <row r="142" ht="12.75" customHeight="1">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row>
    <row r="143" ht="12.75" customHeight="1">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row>
    <row r="144" ht="12.75" customHeight="1">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row>
    <row r="145" ht="12.75" customHeight="1">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row>
    <row r="146" ht="12.75" customHeight="1">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row>
    <row r="147" ht="12.75" customHeight="1">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row>
    <row r="148" ht="12.75" customHeight="1">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row>
    <row r="149" ht="12.75" customHeight="1">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row>
    <row r="150" ht="12.75" customHeight="1">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row>
    <row r="151" ht="12.75" customHeight="1">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row>
    <row r="152" ht="12.75" customHeight="1">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row>
    <row r="153" ht="12.75" customHeight="1">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row>
    <row r="154" ht="12.75" customHeight="1">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row>
    <row r="155" ht="12.75" customHeight="1">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row>
    <row r="156" ht="12.75" customHeight="1">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row>
    <row r="157" ht="12.75" customHeight="1">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row>
    <row r="158" ht="12.75" customHeight="1">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row>
    <row r="159" ht="12.75" customHeight="1">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row>
    <row r="160" ht="12.75" customHeight="1">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row>
    <row r="161" ht="12.75" customHeight="1">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row>
    <row r="162" ht="12.75" customHeight="1">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row>
    <row r="163" ht="12.75" customHeight="1">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row>
    <row r="164" ht="12.75" customHeight="1">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row>
    <row r="165" ht="12.75" customHeight="1">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row>
    <row r="166" ht="12.75" customHeight="1">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row>
    <row r="167" ht="12.75" customHeight="1">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row>
    <row r="168" ht="12.75" customHeight="1">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row>
    <row r="169" ht="12.75" customHeight="1">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row>
    <row r="170" ht="12.75" customHeight="1">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row>
    <row r="171" ht="12.75" customHeight="1">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row>
    <row r="172" ht="12.75" customHeight="1">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row>
    <row r="173" ht="12.75" customHeight="1">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row>
    <row r="174" ht="12.75" customHeight="1">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row>
    <row r="175" ht="12.75" customHeight="1">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row>
    <row r="176" ht="12.75" customHeight="1">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row>
    <row r="177" ht="12.75" customHeight="1">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row>
    <row r="178" ht="12.75" customHeight="1">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row>
    <row r="179" ht="12.75" customHeight="1">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row>
    <row r="180" ht="12.75" customHeight="1">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row>
    <row r="181" ht="12.75" customHeight="1">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row>
    <row r="182" ht="12.75" customHeight="1">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row>
    <row r="183" ht="12.75" customHeight="1">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row>
    <row r="184" ht="12.75" customHeight="1">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row>
    <row r="185" ht="12.75" customHeight="1">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row>
    <row r="186" ht="12.75" customHeight="1">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row>
    <row r="187" ht="12.75" customHeight="1">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row>
    <row r="188" ht="12.75" customHeight="1">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row>
    <row r="189" ht="12.75" customHeight="1">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row>
    <row r="190" ht="12.75" customHeight="1">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row>
    <row r="191" ht="12.75" customHeight="1">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row>
    <row r="192" ht="12.75" customHeight="1">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row>
    <row r="193" ht="12.75" customHeight="1">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row>
    <row r="194" ht="12.75" customHeight="1">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row>
    <row r="195" ht="12.75" customHeight="1">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row>
    <row r="196" ht="12.75" customHeight="1">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row>
    <row r="197" ht="12.75" customHeight="1">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row>
    <row r="198" ht="12.75" customHeight="1">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row>
    <row r="199" ht="12.75" customHeight="1">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row>
    <row r="200" ht="12.75" customHeight="1">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row>
    <row r="201" ht="12.75" customHeight="1">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row>
    <row r="202" ht="12.75" customHeight="1">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row>
    <row r="203" ht="12.75" customHeight="1">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row>
    <row r="204" ht="12.75" customHeight="1">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row>
    <row r="205" ht="12.75" customHeight="1">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row>
    <row r="206" ht="12.75" customHeight="1">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row>
    <row r="207" ht="12.75" customHeight="1">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row>
    <row r="208" ht="12.75" customHeight="1">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row>
    <row r="209" ht="12.75" customHeight="1">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row>
    <row r="210" ht="12.75" customHeight="1">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row>
    <row r="211" ht="12.75" customHeight="1">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row>
    <row r="212" ht="12.75" customHeight="1">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row>
    <row r="213" ht="12.75" customHeight="1">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row>
    <row r="214" ht="12.75" customHeight="1">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row>
    <row r="215" ht="12.75" customHeight="1">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row>
    <row r="216" ht="12.75" customHeight="1">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row>
    <row r="217" ht="12.75" customHeight="1">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row>
    <row r="218" ht="12.75" customHeight="1">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row>
    <row r="219" ht="12.75" customHeight="1">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row>
    <row r="220" ht="12.75" customHeight="1">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row>
    <row r="221" ht="12.75" customHeight="1">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row>
    <row r="222" ht="12.75" customHeight="1">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row>
    <row r="223" ht="12.75" customHeight="1">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row>
    <row r="224" ht="12.75" customHeight="1">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row>
    <row r="225" ht="12.75" customHeight="1">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row>
    <row r="226" ht="12.75" customHeight="1">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row>
    <row r="227" ht="12.75" customHeight="1">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row>
    <row r="228" ht="12.75" customHeight="1">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row>
    <row r="229" ht="12.75" customHeight="1">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row>
    <row r="230" ht="12.75" customHeight="1">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row>
    <row r="231" ht="12.75" customHeight="1">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row>
    <row r="232" ht="12.75" customHeight="1">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row>
    <row r="233" ht="12.75" customHeight="1">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row>
    <row r="234" ht="12.75" customHeight="1">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row>
    <row r="235" ht="12.75" customHeight="1">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row>
    <row r="236" ht="12.75" customHeight="1">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row>
    <row r="237" ht="12.75" customHeight="1">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row>
    <row r="238" ht="12.75" customHeight="1">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row>
    <row r="239" ht="12.75" customHeight="1">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row>
    <row r="240" ht="12.75" customHeight="1">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row>
    <row r="241" ht="12.75" customHeight="1">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row>
    <row r="242" ht="12.75" customHeight="1">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row>
    <row r="243" ht="12.75" customHeight="1">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row>
    <row r="244" ht="12.75" customHeight="1">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row>
    <row r="245" ht="12.75" customHeight="1">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row>
    <row r="246" ht="12.75" customHeight="1">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row>
    <row r="247" ht="12.75" customHeight="1">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row>
    <row r="248" ht="12.75" customHeight="1">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row>
    <row r="249" ht="12.75" customHeight="1">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row>
    <row r="250" ht="12.75" customHeight="1">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row>
    <row r="251" ht="12.75" customHeight="1">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row>
    <row r="252" ht="12.75" customHeight="1">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row>
    <row r="253" ht="12.75" customHeight="1">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row>
    <row r="254" ht="12.75" customHeight="1">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row>
    <row r="255" ht="12.75" customHeight="1">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row>
    <row r="256" ht="12.75" customHeight="1">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row>
    <row r="257" ht="12.75" customHeight="1">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row>
    <row r="258" ht="12.75" customHeight="1">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row>
    <row r="259" ht="12.75" customHeight="1">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row>
    <row r="260" ht="12.75" customHeight="1">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row>
    <row r="261" ht="12.75" customHeight="1">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row>
    <row r="262" ht="12.75" customHeight="1">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row>
    <row r="263" ht="12.75" customHeight="1">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row>
    <row r="264" ht="12.75" customHeight="1">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row>
    <row r="265" ht="12.75" customHeight="1">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row>
    <row r="266" ht="12.75" customHeight="1">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row>
    <row r="267" ht="12.75" customHeight="1">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row>
    <row r="268" ht="12.75" customHeight="1">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row>
    <row r="269" ht="12.75" customHeight="1">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row>
    <row r="270" ht="12.75" customHeight="1">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row>
    <row r="271" ht="12.75" customHeight="1">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row>
    <row r="272" ht="12.75" customHeight="1">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row>
    <row r="273" ht="12.75" customHeight="1">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row>
    <row r="274" ht="12.75" customHeight="1">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row>
    <row r="275" ht="12.75" customHeight="1">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row>
    <row r="276" ht="12.75" customHeight="1">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row>
    <row r="277" ht="12.75" customHeight="1">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row>
    <row r="278" ht="12.75" customHeight="1">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row>
    <row r="279" ht="12.75" customHeight="1">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row>
    <row r="280" ht="12.75" customHeight="1">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row>
    <row r="281" ht="12.75" customHeight="1">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row>
    <row r="282" ht="12.75" customHeight="1">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row>
    <row r="283" ht="12.75" customHeight="1">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row>
    <row r="284" ht="12.75" customHeight="1">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row>
    <row r="285" ht="12.75" customHeight="1">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row>
    <row r="286" ht="12.75" customHeight="1">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row>
    <row r="287" ht="12.75" customHeight="1">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row>
    <row r="288" ht="12.75" customHeight="1">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row>
    <row r="289" ht="12.75" customHeight="1">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row>
    <row r="290" ht="12.75" customHeight="1">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row>
    <row r="291" ht="12.75" customHeight="1">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row>
    <row r="292" ht="12.75" customHeight="1">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row>
    <row r="293" ht="12.75" customHeight="1">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row>
    <row r="294" ht="12.75" customHeight="1">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row>
    <row r="295" ht="12.75" customHeight="1">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row>
    <row r="296" ht="12.75" customHeight="1">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row>
    <row r="297" ht="12.75" customHeight="1">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row>
    <row r="298" ht="12.75" customHeight="1">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row>
    <row r="299" ht="12.75" customHeight="1">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row>
    <row r="300" ht="12.75" customHeight="1">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row>
    <row r="301" ht="12.75" customHeight="1">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row>
    <row r="302" ht="12.75" customHeight="1">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row>
    <row r="303" ht="12.75" customHeight="1">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row>
    <row r="304" ht="12.75" customHeight="1">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row>
    <row r="305" ht="12.75" customHeight="1">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row>
    <row r="306" ht="12.75" customHeight="1">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row>
    <row r="307" ht="12.75" customHeight="1">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row>
    <row r="308" ht="12.75" customHeight="1">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row>
    <row r="309" ht="12.75" customHeight="1">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row>
    <row r="310" ht="12.75" customHeight="1">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row>
    <row r="311" ht="12.75" customHeight="1">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row>
    <row r="312" ht="12.75" customHeight="1">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row>
    <row r="313" ht="12.75" customHeight="1">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row>
    <row r="314" ht="12.75" customHeight="1">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row>
    <row r="315" ht="12.75" customHeight="1">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row>
    <row r="316" ht="12.75" customHeight="1">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row>
    <row r="317" ht="12.75" customHeight="1">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row>
    <row r="318" ht="12.75" customHeight="1">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row>
    <row r="319" ht="12.75" customHeight="1">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row>
    <row r="320" ht="12.75" customHeight="1">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row>
    <row r="321" ht="12.75" customHeight="1">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row>
    <row r="322" ht="12.75" customHeight="1">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row>
    <row r="323" ht="12.75" customHeight="1">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row>
    <row r="324" ht="12.75" customHeight="1">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row>
    <row r="325" ht="12.75" customHeight="1">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row>
    <row r="326" ht="12.75" customHeight="1">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row>
    <row r="327" ht="12.75" customHeight="1">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row>
    <row r="328" ht="12.75" customHeight="1">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row>
    <row r="329" ht="12.75" customHeight="1">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row>
    <row r="330" ht="12.75" customHeight="1">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row>
    <row r="331" ht="12.75" customHeight="1">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row>
    <row r="332" ht="12.75" customHeight="1">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row>
    <row r="333" ht="12.75" customHeight="1">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row>
    <row r="334" ht="12.75" customHeight="1">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row>
    <row r="335" ht="12.75" customHeight="1">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row>
    <row r="336" ht="12.75" customHeight="1">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row>
    <row r="337" ht="12.75" customHeight="1">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row>
    <row r="338" ht="12.75" customHeight="1">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row>
    <row r="339" ht="12.75" customHeight="1">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row>
    <row r="340" ht="12.75" customHeight="1">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row>
    <row r="341" ht="12.75" customHeight="1">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row>
    <row r="342" ht="12.75" customHeight="1">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row>
    <row r="343" ht="12.75" customHeight="1">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row>
    <row r="344" ht="12.75" customHeight="1">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row>
    <row r="345" ht="12.75" customHeight="1">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row>
    <row r="346" ht="12.75" customHeight="1">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row>
    <row r="347" ht="12.75" customHeight="1">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row>
    <row r="348" ht="12.75" customHeight="1">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row>
    <row r="349" ht="12.75" customHeight="1">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row>
    <row r="350" ht="12.75" customHeight="1">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row>
    <row r="351" ht="12.75" customHeight="1">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row>
    <row r="352" ht="12.75" customHeight="1">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row>
    <row r="353" ht="12.75" customHeight="1">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row>
    <row r="354" ht="12.75" customHeight="1">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row>
    <row r="355" ht="12.75" customHeight="1">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row>
    <row r="356" ht="12.75" customHeight="1">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row>
    <row r="357" ht="12.75" customHeight="1">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row>
    <row r="358" ht="12.75" customHeight="1">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row>
    <row r="359" ht="12.75" customHeight="1">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row>
    <row r="360" ht="12.75" customHeight="1">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row>
    <row r="361" ht="12.75" customHeight="1">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row>
    <row r="362" ht="12.75" customHeight="1">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row>
    <row r="363" ht="12.75" customHeight="1">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row>
    <row r="364" ht="12.75" customHeight="1">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row>
    <row r="365" ht="12.75" customHeight="1">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row>
    <row r="366" ht="12.75" customHeight="1">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row>
    <row r="367" ht="12.75" customHeight="1">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row>
    <row r="368" ht="12.75" customHeight="1">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row>
    <row r="369" ht="12.75" customHeight="1">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row>
    <row r="370" ht="12.75" customHeight="1">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row>
    <row r="371" ht="12.75" customHeight="1">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row>
    <row r="372" ht="12.75" customHeight="1">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row>
    <row r="373" ht="12.75" customHeight="1">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row>
    <row r="374" ht="12.75" customHeight="1">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row>
    <row r="375" ht="12.75" customHeight="1">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row>
    <row r="376" ht="12.75" customHeight="1">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row>
    <row r="377" ht="12.75" customHeight="1">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row>
    <row r="378" ht="12.75" customHeight="1">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row>
    <row r="379" ht="12.75" customHeight="1">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row>
    <row r="380" ht="12.75" customHeight="1">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row>
    <row r="381" ht="12.75" customHeight="1">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row>
    <row r="382" ht="12.75" customHeight="1">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row>
    <row r="383" ht="12.75" customHeight="1">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row>
    <row r="384" ht="12.75" customHeight="1">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row>
    <row r="385" ht="12.75" customHeight="1">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row>
    <row r="386" ht="12.75" customHeight="1">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row>
    <row r="387" ht="12.75" customHeight="1">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row>
    <row r="388" ht="12.75" customHeight="1">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row>
    <row r="389" ht="12.75" customHeight="1">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row>
    <row r="390" ht="12.75" customHeight="1">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row>
    <row r="391" ht="12.75" customHeight="1">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row>
    <row r="392" ht="12.75" customHeight="1">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row>
    <row r="393" ht="12.75" customHeight="1">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row>
    <row r="394" ht="12.75" customHeight="1">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row>
    <row r="395" ht="12.75" customHeight="1">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row>
    <row r="396" ht="12.75" customHeight="1">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row>
    <row r="397" ht="12.75" customHeight="1">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row>
    <row r="398" ht="12.75" customHeight="1">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row>
    <row r="399" ht="12.75" customHeight="1">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row>
    <row r="400" ht="12.75" customHeight="1">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row>
    <row r="401" ht="12.75" customHeight="1">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row>
    <row r="402" ht="12.75" customHeight="1">
      <c r="A402" s="34"/>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row>
    <row r="403" ht="12.75" customHeight="1">
      <c r="A403" s="34"/>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row>
    <row r="404" ht="12.75" customHeight="1">
      <c r="A404" s="34"/>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row>
    <row r="405" ht="12.75" customHeight="1">
      <c r="A405" s="34"/>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row>
    <row r="406" ht="12.75" customHeight="1">
      <c r="A406" s="34"/>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row>
    <row r="407" ht="12.75" customHeight="1">
      <c r="A407" s="34"/>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row>
    <row r="408" ht="12.75" customHeight="1">
      <c r="A408" s="34"/>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row>
    <row r="409" ht="12.75" customHeight="1">
      <c r="A409" s="34"/>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row>
    <row r="410" ht="12.75" customHeight="1">
      <c r="A410" s="34"/>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row>
    <row r="411" ht="12.75" customHeight="1">
      <c r="A411" s="34"/>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row>
    <row r="412" ht="12.75" customHeight="1">
      <c r="A412" s="34"/>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row>
    <row r="413" ht="12.75" customHeight="1">
      <c r="A413" s="34"/>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row>
    <row r="414" ht="12.75" customHeight="1">
      <c r="A414" s="34"/>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row>
    <row r="415" ht="12.75" customHeight="1">
      <c r="A415" s="34"/>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row>
    <row r="416" ht="12.75" customHeight="1">
      <c r="A416" s="34"/>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row>
    <row r="417" ht="12.75" customHeight="1">
      <c r="A417" s="34"/>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row>
    <row r="418" ht="12.75" customHeight="1">
      <c r="A418" s="34"/>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row>
    <row r="419" ht="12.75" customHeight="1">
      <c r="A419" s="34"/>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row>
    <row r="420" ht="12.75" customHeight="1">
      <c r="A420" s="34"/>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row>
    <row r="421" ht="12.75" customHeight="1">
      <c r="A421" s="34"/>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row>
    <row r="422" ht="12.75" customHeight="1">
      <c r="A422" s="34"/>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row>
    <row r="423" ht="12.75" customHeight="1">
      <c r="A423" s="34"/>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row>
    <row r="424" ht="12.75" customHeight="1">
      <c r="A424" s="34"/>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row>
    <row r="425" ht="12.75" customHeight="1">
      <c r="A425" s="34"/>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row>
    <row r="426" ht="12.75" customHeight="1">
      <c r="A426" s="34"/>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row>
    <row r="427" ht="12.75" customHeight="1">
      <c r="A427" s="34"/>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row>
    <row r="428" ht="12.75" customHeight="1">
      <c r="A428" s="34"/>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row>
    <row r="429" ht="12.75" customHeight="1">
      <c r="A429" s="34"/>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row>
    <row r="430" ht="12.75" customHeight="1">
      <c r="A430" s="34"/>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row>
    <row r="431" ht="12.75" customHeight="1">
      <c r="A431" s="34"/>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row>
    <row r="432" ht="12.75" customHeight="1">
      <c r="A432" s="34"/>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row>
    <row r="433" ht="12.75" customHeight="1">
      <c r="A433" s="34"/>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row>
    <row r="434" ht="12.75" customHeight="1">
      <c r="A434" s="34"/>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row>
    <row r="435" ht="12.75" customHeight="1">
      <c r="A435" s="34"/>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row>
    <row r="436" ht="12.75" customHeight="1">
      <c r="A436" s="34"/>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row>
    <row r="437" ht="12.75" customHeight="1">
      <c r="A437" s="34"/>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row>
    <row r="438" ht="12.75" customHeight="1">
      <c r="A438" s="34"/>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row>
    <row r="439" ht="12.75" customHeight="1">
      <c r="A439" s="34"/>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row>
    <row r="440" ht="12.75" customHeight="1">
      <c r="A440" s="34"/>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row>
    <row r="441" ht="12.75" customHeight="1">
      <c r="A441" s="34"/>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row>
    <row r="442" ht="12.75" customHeight="1">
      <c r="A442" s="34"/>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row>
    <row r="443" ht="12.75" customHeight="1">
      <c r="A443" s="34"/>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row>
    <row r="444" ht="12.75" customHeight="1">
      <c r="A444" s="34"/>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row>
    <row r="445" ht="12.75" customHeight="1">
      <c r="A445" s="34"/>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row>
    <row r="446" ht="12.75" customHeight="1">
      <c r="A446" s="34"/>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row>
    <row r="447" ht="12.75" customHeight="1">
      <c r="A447" s="34"/>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row>
    <row r="448" ht="12.75" customHeight="1">
      <c r="A448" s="34"/>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row>
    <row r="449" ht="12.75" customHeight="1">
      <c r="A449" s="34"/>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row>
    <row r="450" ht="12.75" customHeight="1">
      <c r="A450" s="34"/>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row>
    <row r="451" ht="12.75" customHeight="1">
      <c r="A451" s="34"/>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row>
    <row r="452" ht="12.75" customHeight="1">
      <c r="A452" s="34"/>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row>
    <row r="453" ht="12.75" customHeight="1">
      <c r="A453" s="34"/>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row>
    <row r="454" ht="12.75" customHeight="1">
      <c r="A454" s="34"/>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row>
    <row r="455" ht="12.75" customHeight="1">
      <c r="A455" s="34"/>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row>
    <row r="456" ht="12.75" customHeight="1">
      <c r="A456" s="34"/>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row>
    <row r="457" ht="12.75" customHeight="1">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row>
    <row r="458" ht="12.75" customHeight="1">
      <c r="A458" s="34"/>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row>
    <row r="459" ht="12.75" customHeight="1">
      <c r="A459" s="34"/>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row>
    <row r="460" ht="12.75" customHeight="1">
      <c r="A460" s="34"/>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row>
    <row r="461" ht="12.75" customHeight="1">
      <c r="A461" s="34"/>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row>
    <row r="462" ht="12.75" customHeight="1">
      <c r="A462" s="34"/>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row>
    <row r="463" ht="12.75" customHeight="1">
      <c r="A463" s="34"/>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row>
    <row r="464" ht="12.75" customHeight="1">
      <c r="A464" s="34"/>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row>
    <row r="465" ht="12.75" customHeight="1">
      <c r="A465" s="34"/>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row>
    <row r="466" ht="12.75" customHeight="1">
      <c r="A466" s="34"/>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row>
    <row r="467" ht="12.75" customHeight="1">
      <c r="A467" s="34"/>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row>
    <row r="468" ht="12.75" customHeight="1">
      <c r="A468" s="34"/>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row>
    <row r="469" ht="12.75" customHeight="1">
      <c r="A469" s="34"/>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row>
    <row r="470" ht="12.75" customHeight="1">
      <c r="A470" s="34"/>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row>
    <row r="471" ht="12.75" customHeight="1">
      <c r="A471" s="34"/>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row>
    <row r="472" ht="12.75" customHeight="1">
      <c r="A472" s="34"/>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row>
    <row r="473" ht="12.75" customHeight="1">
      <c r="A473" s="34"/>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row>
    <row r="474" ht="12.75" customHeight="1">
      <c r="A474" s="34"/>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row>
    <row r="475" ht="12.75" customHeight="1">
      <c r="A475" s="34"/>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row>
    <row r="476" ht="12.75" customHeight="1">
      <c r="A476" s="34"/>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row>
    <row r="477" ht="12.75" customHeight="1">
      <c r="A477" s="34"/>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row>
    <row r="478" ht="12.75" customHeight="1">
      <c r="A478" s="34"/>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row>
    <row r="479" ht="12.75" customHeight="1">
      <c r="A479" s="34"/>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row>
    <row r="480" ht="12.75" customHeight="1">
      <c r="A480" s="34"/>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row>
    <row r="481" ht="12.75" customHeight="1">
      <c r="A481" s="34"/>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row>
    <row r="482" ht="12.75" customHeight="1">
      <c r="A482" s="34"/>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row>
    <row r="483" ht="12.75" customHeight="1">
      <c r="A483" s="34"/>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row>
    <row r="484" ht="12.75" customHeight="1">
      <c r="A484" s="34"/>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row>
    <row r="485" ht="12.75" customHeight="1">
      <c r="A485" s="34"/>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row>
    <row r="486" ht="12.75" customHeight="1">
      <c r="A486" s="34"/>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row>
    <row r="487" ht="12.75" customHeight="1">
      <c r="A487" s="34"/>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row>
    <row r="488" ht="12.75" customHeight="1">
      <c r="A488" s="34"/>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row>
    <row r="489" ht="12.75" customHeight="1">
      <c r="A489" s="34"/>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row>
    <row r="490" ht="12.75" customHeight="1">
      <c r="A490" s="34"/>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row>
    <row r="491" ht="12.75" customHeight="1">
      <c r="A491" s="34"/>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row>
    <row r="492" ht="12.75" customHeight="1">
      <c r="A492" s="34"/>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row>
    <row r="493" ht="12.75" customHeight="1">
      <c r="A493" s="34"/>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row>
    <row r="494" ht="12.75" customHeight="1">
      <c r="A494" s="34"/>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row>
    <row r="495" ht="12.75" customHeight="1">
      <c r="A495" s="34"/>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row>
    <row r="496" ht="12.75" customHeight="1">
      <c r="A496" s="34"/>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row>
    <row r="497" ht="12.75" customHeight="1">
      <c r="A497" s="34"/>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row>
    <row r="498" ht="12.75" customHeight="1">
      <c r="A498" s="34"/>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row>
    <row r="499" ht="12.75" customHeight="1">
      <c r="A499" s="34"/>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row>
    <row r="500" ht="12.75" customHeight="1">
      <c r="A500" s="34"/>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row>
    <row r="501" ht="12.75" customHeight="1">
      <c r="A501" s="34"/>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row>
    <row r="502" ht="12.75" customHeight="1">
      <c r="A502" s="34"/>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row>
    <row r="503" ht="12.75" customHeight="1">
      <c r="A503" s="34"/>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row>
    <row r="504" ht="12.75" customHeight="1">
      <c r="A504" s="34"/>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row>
    <row r="505" ht="12.75" customHeight="1">
      <c r="A505" s="34"/>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row>
    <row r="506" ht="12.75" customHeight="1">
      <c r="A506" s="34"/>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row>
    <row r="507" ht="12.75" customHeight="1">
      <c r="A507" s="34"/>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row>
    <row r="508" ht="12.75" customHeight="1">
      <c r="A508" s="34"/>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row>
    <row r="509" ht="12.75" customHeight="1">
      <c r="A509" s="34"/>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row>
    <row r="510" ht="12.75" customHeight="1">
      <c r="A510" s="34"/>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row>
    <row r="511" ht="12.75" customHeight="1">
      <c r="A511" s="34"/>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row>
    <row r="512" ht="12.75" customHeight="1">
      <c r="A512" s="34"/>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row>
    <row r="513" ht="12.75" customHeight="1">
      <c r="A513" s="34"/>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row>
    <row r="514" ht="12.75" customHeight="1">
      <c r="A514" s="34"/>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row>
    <row r="515" ht="12.75" customHeight="1">
      <c r="A515" s="34"/>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row>
    <row r="516" ht="12.75" customHeight="1">
      <c r="A516" s="34"/>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row>
    <row r="517" ht="12.75" customHeight="1">
      <c r="A517" s="34"/>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row>
    <row r="518" ht="12.75" customHeight="1">
      <c r="A518" s="34"/>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row>
    <row r="519" ht="12.75" customHeight="1">
      <c r="A519" s="34"/>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row>
    <row r="520" ht="12.75" customHeight="1">
      <c r="A520" s="34"/>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row>
    <row r="521" ht="12.75" customHeight="1">
      <c r="A521" s="34"/>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row>
    <row r="522" ht="12.75" customHeight="1">
      <c r="A522" s="34"/>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row>
    <row r="523" ht="12.75" customHeight="1">
      <c r="A523" s="34"/>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row>
    <row r="524" ht="12.75" customHeight="1">
      <c r="A524" s="34"/>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row>
    <row r="525" ht="12.75" customHeight="1">
      <c r="A525" s="34"/>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row>
    <row r="526" ht="12.75" customHeight="1">
      <c r="A526" s="34"/>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row>
    <row r="527" ht="12.75" customHeight="1">
      <c r="A527" s="34"/>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row>
    <row r="528" ht="12.75" customHeight="1">
      <c r="A528" s="34"/>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row>
    <row r="529" ht="12.75" customHeight="1">
      <c r="A529" s="34"/>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row>
    <row r="530" ht="12.75" customHeight="1">
      <c r="A530" s="34"/>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row>
    <row r="531" ht="12.75" customHeight="1">
      <c r="A531" s="34"/>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row>
    <row r="532" ht="12.75" customHeight="1">
      <c r="A532" s="34"/>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row>
    <row r="533" ht="12.75" customHeight="1">
      <c r="A533" s="34"/>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row>
    <row r="534" ht="12.75" customHeight="1">
      <c r="A534" s="34"/>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row>
    <row r="535" ht="12.75" customHeight="1">
      <c r="A535" s="34"/>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row>
    <row r="536" ht="12.75" customHeight="1">
      <c r="A536" s="34"/>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row>
    <row r="537" ht="12.75" customHeight="1">
      <c r="A537" s="34"/>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row>
    <row r="538" ht="12.75" customHeight="1">
      <c r="A538" s="34"/>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row>
    <row r="539" ht="12.75" customHeight="1">
      <c r="A539" s="34"/>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row>
    <row r="540" ht="12.75" customHeight="1">
      <c r="A540" s="34"/>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row>
    <row r="541" ht="12.75" customHeight="1">
      <c r="A541" s="34"/>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row>
    <row r="542" ht="12.75" customHeight="1">
      <c r="A542" s="34"/>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row>
    <row r="543" ht="12.75" customHeight="1">
      <c r="A543" s="34"/>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row>
    <row r="544" ht="12.75" customHeight="1">
      <c r="A544" s="34"/>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row>
    <row r="545" ht="12.75" customHeight="1">
      <c r="A545" s="34"/>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row>
    <row r="546" ht="12.75" customHeight="1">
      <c r="A546" s="34"/>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row>
    <row r="547" ht="12.75" customHeight="1">
      <c r="A547" s="34"/>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row>
    <row r="548" ht="12.75" customHeight="1">
      <c r="A548" s="34"/>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row>
    <row r="549" ht="12.75" customHeight="1">
      <c r="A549" s="34"/>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row>
    <row r="550" ht="12.75" customHeight="1">
      <c r="A550" s="34"/>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row>
    <row r="551" ht="12.75" customHeight="1">
      <c r="A551" s="34"/>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row>
    <row r="552" ht="12.75" customHeight="1">
      <c r="A552" s="34"/>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row>
    <row r="553" ht="12.75" customHeight="1">
      <c r="A553" s="34"/>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row>
    <row r="554" ht="12.75" customHeight="1">
      <c r="A554" s="34"/>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row>
    <row r="555" ht="12.75" customHeight="1">
      <c r="A555" s="34"/>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row>
    <row r="556" ht="12.75" customHeight="1">
      <c r="A556" s="34"/>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row>
    <row r="557" ht="12.75" customHeight="1">
      <c r="A557" s="34"/>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row>
    <row r="558" ht="12.75" customHeight="1">
      <c r="A558" s="34"/>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row>
    <row r="559" ht="12.75" customHeight="1">
      <c r="A559" s="34"/>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row>
    <row r="560" ht="12.75" customHeight="1">
      <c r="A560" s="34"/>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row>
    <row r="561" ht="12.75" customHeight="1">
      <c r="A561" s="34"/>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row>
    <row r="562" ht="12.75" customHeight="1">
      <c r="A562" s="34"/>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row>
    <row r="563" ht="12.75" customHeight="1">
      <c r="A563" s="34"/>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row>
    <row r="564" ht="12.75" customHeight="1">
      <c r="A564" s="34"/>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row>
    <row r="565" ht="12.75" customHeight="1">
      <c r="A565" s="34"/>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row>
    <row r="566" ht="12.75" customHeight="1">
      <c r="A566" s="34"/>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row>
    <row r="567" ht="12.75" customHeight="1">
      <c r="A567" s="34"/>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row>
    <row r="568" ht="12.75" customHeight="1">
      <c r="A568" s="34"/>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row>
    <row r="569" ht="12.75" customHeight="1">
      <c r="A569" s="34"/>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row>
    <row r="570" ht="12.75" customHeight="1">
      <c r="A570" s="34"/>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row>
    <row r="571" ht="12.75" customHeight="1">
      <c r="A571" s="34"/>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row>
    <row r="572" ht="12.75" customHeight="1">
      <c r="A572" s="34"/>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row>
    <row r="573" ht="12.75" customHeight="1">
      <c r="A573" s="34"/>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row>
    <row r="574" ht="12.75" customHeight="1">
      <c r="A574" s="34"/>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row>
    <row r="575" ht="12.75" customHeight="1">
      <c r="A575" s="34"/>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row>
    <row r="576" ht="12.75" customHeight="1">
      <c r="A576" s="34"/>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row>
    <row r="577" ht="12.75" customHeight="1">
      <c r="A577" s="34"/>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row>
    <row r="578" ht="12.75" customHeight="1">
      <c r="A578" s="34"/>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row>
    <row r="579" ht="12.75" customHeight="1">
      <c r="A579" s="34"/>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row>
    <row r="580" ht="12.75" customHeight="1">
      <c r="A580" s="34"/>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row>
    <row r="581" ht="12.75" customHeight="1">
      <c r="A581" s="34"/>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row>
    <row r="582" ht="12.75" customHeight="1">
      <c r="A582" s="34"/>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row>
    <row r="583" ht="12.75" customHeight="1">
      <c r="A583" s="34"/>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row>
    <row r="584" ht="12.75" customHeight="1">
      <c r="A584" s="34"/>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row>
    <row r="585" ht="12.75" customHeight="1">
      <c r="A585" s="34"/>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row>
    <row r="586" ht="12.75" customHeight="1">
      <c r="A586" s="34"/>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row>
    <row r="587" ht="12.75" customHeight="1">
      <c r="A587" s="34"/>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row>
    <row r="588" ht="12.75" customHeight="1">
      <c r="A588" s="34"/>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row>
    <row r="589" ht="12.75" customHeight="1">
      <c r="A589" s="34"/>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row>
    <row r="590" ht="12.75" customHeight="1">
      <c r="A590" s="34"/>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row>
    <row r="591" ht="12.75" customHeight="1">
      <c r="A591" s="34"/>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row>
    <row r="592" ht="12.75" customHeight="1">
      <c r="A592" s="34"/>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row>
    <row r="593" ht="12.75" customHeight="1">
      <c r="A593" s="34"/>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row>
    <row r="594" ht="12.75" customHeight="1">
      <c r="A594" s="34"/>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row>
    <row r="595" ht="12.75" customHeight="1">
      <c r="A595" s="34"/>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row>
    <row r="596" ht="12.75" customHeight="1">
      <c r="A596" s="34"/>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row>
    <row r="597" ht="12.75" customHeight="1">
      <c r="A597" s="34"/>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row>
    <row r="598" ht="12.75" customHeight="1">
      <c r="A598" s="34"/>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row>
    <row r="599" ht="12.75" customHeight="1">
      <c r="A599" s="34"/>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row>
    <row r="600" ht="12.75" customHeight="1">
      <c r="A600" s="34"/>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row>
    <row r="601" ht="12.75" customHeight="1">
      <c r="A601" s="34"/>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row>
    <row r="602" ht="12.75" customHeight="1">
      <c r="A602" s="34"/>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row>
    <row r="603" ht="12.75" customHeight="1">
      <c r="A603" s="34"/>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row>
    <row r="604" ht="12.75" customHeight="1">
      <c r="A604" s="34"/>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row>
    <row r="605" ht="12.75" customHeight="1">
      <c r="A605" s="34"/>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row>
    <row r="606" ht="12.75" customHeight="1">
      <c r="A606" s="34"/>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row>
    <row r="607" ht="12.75" customHeight="1">
      <c r="A607" s="34"/>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row>
    <row r="608" ht="12.75" customHeight="1">
      <c r="A608" s="34"/>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row>
    <row r="609" ht="12.75" customHeight="1">
      <c r="A609" s="34"/>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row>
    <row r="610" ht="12.75" customHeight="1">
      <c r="A610" s="34"/>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row>
    <row r="611" ht="12.75" customHeight="1">
      <c r="A611" s="34"/>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row>
    <row r="612" ht="12.75" customHeight="1">
      <c r="A612" s="34"/>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row>
    <row r="613" ht="12.75" customHeight="1">
      <c r="A613" s="34"/>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row>
    <row r="614" ht="12.75" customHeight="1">
      <c r="A614" s="34"/>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row>
    <row r="615" ht="12.75" customHeight="1">
      <c r="A615" s="34"/>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row>
    <row r="616" ht="12.75" customHeight="1">
      <c r="A616" s="34"/>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row>
    <row r="617" ht="12.75" customHeight="1">
      <c r="A617" s="34"/>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row>
    <row r="618" ht="12.75" customHeight="1">
      <c r="A618" s="34"/>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row>
    <row r="619" ht="12.75" customHeight="1">
      <c r="A619" s="34"/>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row>
    <row r="620" ht="12.75" customHeight="1">
      <c r="A620" s="34"/>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row>
    <row r="621" ht="12.75" customHeight="1">
      <c r="A621" s="34"/>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row>
    <row r="622" ht="12.75" customHeight="1">
      <c r="A622" s="34"/>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row>
    <row r="623" ht="12.75" customHeight="1">
      <c r="A623" s="34"/>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row>
    <row r="624" ht="12.75" customHeight="1">
      <c r="A624" s="34"/>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row>
    <row r="625" ht="12.75" customHeight="1">
      <c r="A625" s="34"/>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row>
    <row r="626" ht="12.75" customHeight="1">
      <c r="A626" s="34"/>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row>
    <row r="627" ht="12.75" customHeight="1">
      <c r="A627" s="34"/>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row>
    <row r="628" ht="12.75" customHeight="1">
      <c r="A628" s="34"/>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row>
    <row r="629" ht="12.75" customHeight="1">
      <c r="A629" s="34"/>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row>
    <row r="630" ht="12.75" customHeight="1">
      <c r="A630" s="34"/>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row>
    <row r="631" ht="12.75" customHeight="1">
      <c r="A631" s="34"/>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row>
    <row r="632" ht="12.75" customHeight="1">
      <c r="A632" s="34"/>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row>
    <row r="633" ht="12.75" customHeight="1">
      <c r="A633" s="34"/>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row>
    <row r="634" ht="12.75" customHeight="1">
      <c r="A634" s="34"/>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row>
    <row r="635" ht="12.75" customHeight="1">
      <c r="A635" s="34"/>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row>
    <row r="636" ht="12.75" customHeight="1">
      <c r="A636" s="34"/>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row>
    <row r="637" ht="12.75" customHeight="1">
      <c r="A637" s="34"/>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row>
    <row r="638" ht="12.75" customHeight="1">
      <c r="A638" s="34"/>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row>
    <row r="639" ht="12.75" customHeight="1">
      <c r="A639" s="34"/>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row>
    <row r="640" ht="12.75" customHeight="1">
      <c r="A640" s="34"/>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row>
    <row r="641" ht="12.75" customHeight="1">
      <c r="A641" s="34"/>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row>
    <row r="642" ht="12.75" customHeight="1">
      <c r="A642" s="34"/>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row>
    <row r="643" ht="12.75" customHeight="1">
      <c r="A643" s="34"/>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row>
    <row r="644" ht="12.75" customHeight="1">
      <c r="A644" s="34"/>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row>
    <row r="645" ht="12.75" customHeight="1">
      <c r="A645" s="34"/>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row>
    <row r="646" ht="12.75" customHeight="1">
      <c r="A646" s="34"/>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row>
    <row r="647" ht="12.75" customHeight="1">
      <c r="A647" s="34"/>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row>
    <row r="648" ht="12.75" customHeight="1">
      <c r="A648" s="34"/>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row>
    <row r="649" ht="12.75" customHeight="1">
      <c r="A649" s="34"/>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row>
    <row r="650" ht="12.75" customHeight="1">
      <c r="A650" s="34"/>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row>
    <row r="651" ht="12.75" customHeight="1">
      <c r="A651" s="34"/>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row>
    <row r="652" ht="12.75" customHeight="1">
      <c r="A652" s="34"/>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row>
    <row r="653" ht="12.75" customHeight="1">
      <c r="A653" s="34"/>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row>
    <row r="654" ht="12.75" customHeight="1">
      <c r="A654" s="34"/>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row>
    <row r="655" ht="12.75" customHeight="1">
      <c r="A655" s="34"/>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row>
    <row r="656" ht="12.75" customHeight="1">
      <c r="A656" s="34"/>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row>
    <row r="657" ht="12.75" customHeight="1">
      <c r="A657" s="34"/>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row>
    <row r="658" ht="12.75" customHeight="1">
      <c r="A658" s="34"/>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row>
    <row r="659" ht="12.75" customHeight="1">
      <c r="A659" s="34"/>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row>
    <row r="660" ht="12.75" customHeight="1">
      <c r="A660" s="34"/>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row>
    <row r="661" ht="12.75" customHeight="1">
      <c r="A661" s="34"/>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row>
    <row r="662" ht="12.75" customHeight="1">
      <c r="A662" s="34"/>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row>
    <row r="663" ht="12.75" customHeight="1">
      <c r="A663" s="34"/>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row>
    <row r="664" ht="12.75" customHeight="1">
      <c r="A664" s="34"/>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row>
    <row r="665" ht="12.75" customHeight="1">
      <c r="A665" s="34"/>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row>
    <row r="666" ht="12.75" customHeight="1">
      <c r="A666" s="34"/>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row>
    <row r="667" ht="12.75" customHeight="1">
      <c r="A667" s="34"/>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row>
    <row r="668" ht="12.75" customHeight="1">
      <c r="A668" s="34"/>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row>
    <row r="669" ht="12.75" customHeight="1">
      <c r="A669" s="34"/>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row>
    <row r="670" ht="12.75" customHeight="1">
      <c r="A670" s="34"/>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row>
    <row r="671" ht="12.75" customHeight="1">
      <c r="A671" s="34"/>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row>
    <row r="672" ht="12.75" customHeight="1">
      <c r="A672" s="34"/>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row>
    <row r="673" ht="12.75" customHeight="1">
      <c r="A673" s="34"/>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row>
    <row r="674" ht="12.75" customHeight="1">
      <c r="A674" s="34"/>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row>
    <row r="675" ht="12.75" customHeight="1">
      <c r="A675" s="34"/>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row>
    <row r="676" ht="12.75" customHeight="1">
      <c r="A676" s="34"/>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row>
    <row r="677" ht="12.75" customHeight="1">
      <c r="A677" s="34"/>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row>
    <row r="678" ht="12.75" customHeight="1">
      <c r="A678" s="34"/>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row>
    <row r="679" ht="12.75" customHeight="1">
      <c r="A679" s="34"/>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row>
    <row r="680" ht="12.75" customHeight="1">
      <c r="A680" s="34"/>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row>
    <row r="681" ht="12.75" customHeight="1">
      <c r="A681" s="34"/>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row>
    <row r="682" ht="12.75" customHeight="1">
      <c r="A682" s="34"/>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row>
    <row r="683" ht="12.75" customHeight="1">
      <c r="A683" s="34"/>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row>
    <row r="684" ht="12.75" customHeight="1">
      <c r="A684" s="34"/>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row>
    <row r="685" ht="12.75" customHeight="1">
      <c r="A685" s="34"/>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row>
    <row r="686" ht="12.75" customHeight="1">
      <c r="A686" s="34"/>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row>
    <row r="687" ht="12.75" customHeight="1">
      <c r="A687" s="34"/>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row>
    <row r="688" ht="12.75" customHeight="1">
      <c r="A688" s="34"/>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row>
    <row r="689" ht="12.75" customHeight="1">
      <c r="A689" s="34"/>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row>
    <row r="690" ht="12.75" customHeight="1">
      <c r="A690" s="34"/>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row>
    <row r="691" ht="12.75" customHeight="1">
      <c r="A691" s="34"/>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row>
    <row r="692" ht="12.75" customHeight="1">
      <c r="A692" s="34"/>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row>
    <row r="693" ht="12.75" customHeight="1">
      <c r="A693" s="34"/>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row>
    <row r="694" ht="12.75" customHeight="1">
      <c r="A694" s="34"/>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row>
    <row r="695" ht="12.75" customHeight="1">
      <c r="A695" s="34"/>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row>
    <row r="696" ht="12.75" customHeight="1">
      <c r="A696" s="34"/>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row>
    <row r="697" ht="12.75" customHeight="1">
      <c r="A697" s="34"/>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row>
    <row r="698" ht="12.75" customHeight="1">
      <c r="A698" s="34"/>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row>
    <row r="699" ht="12.75" customHeight="1">
      <c r="A699" s="34"/>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row>
    <row r="700" ht="12.75" customHeight="1">
      <c r="A700" s="34"/>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row>
    <row r="701" ht="12.75" customHeight="1">
      <c r="A701" s="34"/>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row>
    <row r="702" ht="12.75" customHeight="1">
      <c r="A702" s="34"/>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row>
    <row r="703" ht="12.75" customHeight="1">
      <c r="A703" s="34"/>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row>
    <row r="704" ht="12.75" customHeight="1">
      <c r="A704" s="34"/>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row>
    <row r="705" ht="12.75" customHeight="1">
      <c r="A705" s="34"/>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row>
    <row r="706" ht="12.75" customHeight="1">
      <c r="A706" s="34"/>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row>
    <row r="707" ht="12.75" customHeight="1">
      <c r="A707" s="34"/>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row>
    <row r="708" ht="12.75" customHeight="1">
      <c r="A708" s="34"/>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row>
    <row r="709" ht="12.75" customHeight="1">
      <c r="A709" s="34"/>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row>
    <row r="710" ht="12.75" customHeight="1">
      <c r="A710" s="34"/>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row>
    <row r="711" ht="12.75" customHeight="1">
      <c r="A711" s="34"/>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row>
    <row r="712" ht="12.75" customHeight="1">
      <c r="A712" s="34"/>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row>
    <row r="713" ht="12.75" customHeight="1">
      <c r="A713" s="34"/>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row>
    <row r="714" ht="12.75" customHeight="1">
      <c r="A714" s="34"/>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row>
    <row r="715" ht="12.75" customHeight="1">
      <c r="A715" s="34"/>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row>
    <row r="716" ht="12.75" customHeight="1">
      <c r="A716" s="34"/>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row>
    <row r="717" ht="12.75" customHeight="1">
      <c r="A717" s="34"/>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row>
    <row r="718" ht="12.75" customHeight="1">
      <c r="A718" s="34"/>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row>
    <row r="719" ht="12.75" customHeight="1">
      <c r="A719" s="34"/>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row>
    <row r="720" ht="12.75" customHeight="1">
      <c r="A720" s="34"/>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row>
    <row r="721" ht="12.75" customHeight="1">
      <c r="A721" s="34"/>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row>
    <row r="722" ht="12.75" customHeight="1">
      <c r="A722" s="34"/>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row>
    <row r="723" ht="12.75" customHeight="1">
      <c r="A723" s="34"/>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row>
    <row r="724" ht="12.75" customHeight="1">
      <c r="A724" s="34"/>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row>
    <row r="725" ht="12.75" customHeight="1">
      <c r="A725" s="34"/>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row>
    <row r="726" ht="12.75" customHeight="1">
      <c r="A726" s="34"/>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row>
    <row r="727" ht="12.75" customHeight="1">
      <c r="A727" s="34"/>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row>
    <row r="728" ht="12.75" customHeight="1">
      <c r="A728" s="34"/>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row>
    <row r="729" ht="12.75" customHeight="1">
      <c r="A729" s="34"/>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row>
    <row r="730" ht="12.75" customHeight="1">
      <c r="A730" s="34"/>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row>
    <row r="731" ht="12.75" customHeight="1">
      <c r="A731" s="34"/>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row>
    <row r="732" ht="12.75" customHeight="1">
      <c r="A732" s="34"/>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row>
    <row r="733" ht="12.75" customHeight="1">
      <c r="A733" s="34"/>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row>
    <row r="734" ht="12.75" customHeight="1">
      <c r="A734" s="34"/>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row>
    <row r="735" ht="12.75" customHeight="1">
      <c r="A735" s="34"/>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row>
    <row r="736" ht="12.75" customHeight="1">
      <c r="A736" s="34"/>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row>
    <row r="737" ht="12.75" customHeight="1">
      <c r="A737" s="34"/>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row>
    <row r="738" ht="12.75" customHeight="1">
      <c r="A738" s="34"/>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row>
    <row r="739" ht="12.75" customHeight="1">
      <c r="A739" s="34"/>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row>
    <row r="740" ht="12.75" customHeight="1">
      <c r="A740" s="34"/>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row>
    <row r="741" ht="12.75" customHeight="1">
      <c r="A741" s="34"/>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row>
    <row r="742" ht="12.75" customHeight="1">
      <c r="A742" s="34"/>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row>
    <row r="743" ht="12.75" customHeight="1">
      <c r="A743" s="34"/>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row>
    <row r="744" ht="12.75" customHeight="1">
      <c r="A744" s="34"/>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row>
    <row r="745" ht="12.75" customHeight="1">
      <c r="A745" s="34"/>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row>
    <row r="746" ht="12.75" customHeight="1">
      <c r="A746" s="34"/>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row>
    <row r="747" ht="12.75" customHeight="1">
      <c r="A747" s="34"/>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row>
    <row r="748" ht="12.75" customHeight="1">
      <c r="A748" s="34"/>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row>
    <row r="749" ht="12.75" customHeight="1">
      <c r="A749" s="34"/>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row>
    <row r="750" ht="12.75" customHeight="1">
      <c r="A750" s="34"/>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row>
    <row r="751" ht="12.75" customHeight="1">
      <c r="A751" s="34"/>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row>
    <row r="752" ht="12.75" customHeight="1">
      <c r="A752" s="34"/>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row>
    <row r="753" ht="12.75" customHeight="1">
      <c r="A753" s="34"/>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row>
    <row r="754" ht="12.75" customHeight="1">
      <c r="A754" s="34"/>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row>
    <row r="755" ht="12.75" customHeight="1">
      <c r="A755" s="34"/>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row>
    <row r="756" ht="12.75" customHeight="1">
      <c r="A756" s="34"/>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row>
    <row r="757" ht="12.75" customHeight="1">
      <c r="A757" s="34"/>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row>
    <row r="758" ht="12.75" customHeight="1">
      <c r="A758" s="34"/>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row>
    <row r="759" ht="12.75" customHeight="1">
      <c r="A759" s="34"/>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row>
    <row r="760" ht="12.75" customHeight="1">
      <c r="A760" s="34"/>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row>
    <row r="761" ht="12.75" customHeight="1">
      <c r="A761" s="34"/>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row>
    <row r="762" ht="12.75" customHeight="1">
      <c r="A762" s="34"/>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row>
    <row r="763" ht="12.75" customHeight="1">
      <c r="A763" s="34"/>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row>
    <row r="764" ht="12.75" customHeight="1">
      <c r="A764" s="34"/>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row>
    <row r="765" ht="12.75" customHeight="1">
      <c r="A765" s="34"/>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row>
    <row r="766" ht="12.75" customHeight="1">
      <c r="A766" s="34"/>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row>
    <row r="767" ht="12.75" customHeight="1">
      <c r="A767" s="34"/>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row>
    <row r="768" ht="12.75" customHeight="1">
      <c r="A768" s="34"/>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row>
    <row r="769" ht="12.75" customHeight="1">
      <c r="A769" s="34"/>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row>
    <row r="770" ht="12.75" customHeight="1">
      <c r="A770" s="34"/>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row>
    <row r="771" ht="12.75" customHeight="1">
      <c r="A771" s="34"/>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row>
    <row r="772" ht="12.75" customHeight="1">
      <c r="A772" s="34"/>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row>
    <row r="773" ht="12.75" customHeight="1">
      <c r="A773" s="34"/>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row>
    <row r="774" ht="12.75" customHeight="1">
      <c r="A774" s="34"/>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row>
    <row r="775" ht="12.75" customHeight="1">
      <c r="A775" s="34"/>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row>
    <row r="776" ht="12.75" customHeight="1">
      <c r="A776" s="34"/>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row>
    <row r="777" ht="12.75" customHeight="1">
      <c r="A777" s="34"/>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row>
    <row r="778" ht="12.75" customHeight="1">
      <c r="A778" s="34"/>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row>
    <row r="779" ht="12.75" customHeight="1">
      <c r="A779" s="34"/>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row>
    <row r="780" ht="12.75" customHeight="1">
      <c r="A780" s="34"/>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row>
    <row r="781" ht="12.75" customHeight="1">
      <c r="A781" s="34"/>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row>
    <row r="782" ht="12.75" customHeight="1">
      <c r="A782" s="34"/>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row>
    <row r="783" ht="12.75" customHeight="1">
      <c r="A783" s="34"/>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row>
    <row r="784" ht="12.75" customHeight="1">
      <c r="A784" s="34"/>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row>
    <row r="785" ht="12.75" customHeight="1">
      <c r="A785" s="34"/>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row>
    <row r="786" ht="12.75" customHeight="1">
      <c r="A786" s="34"/>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row>
    <row r="787" ht="12.75" customHeight="1">
      <c r="A787" s="34"/>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row>
    <row r="788" ht="12.75" customHeight="1">
      <c r="A788" s="34"/>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row>
    <row r="789" ht="12.75" customHeight="1">
      <c r="A789" s="34"/>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row>
    <row r="790" ht="12.75" customHeight="1">
      <c r="A790" s="34"/>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row>
    <row r="791" ht="12.75" customHeight="1">
      <c r="A791" s="34"/>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row>
    <row r="792" ht="12.75" customHeight="1">
      <c r="A792" s="34"/>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row>
    <row r="793" ht="12.75" customHeight="1">
      <c r="A793" s="34"/>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row>
    <row r="794" ht="12.75" customHeight="1">
      <c r="A794" s="34"/>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row>
    <row r="795" ht="12.75" customHeight="1">
      <c r="A795" s="34"/>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row>
    <row r="796" ht="12.75" customHeight="1">
      <c r="A796" s="34"/>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row>
    <row r="797" ht="12.75" customHeight="1">
      <c r="A797" s="34"/>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row>
    <row r="798" ht="12.75" customHeight="1">
      <c r="A798" s="34"/>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row>
    <row r="799" ht="12.75" customHeight="1">
      <c r="A799" s="34"/>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row>
    <row r="800" ht="12.75" customHeight="1">
      <c r="A800" s="34"/>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row>
    <row r="801" ht="12.75" customHeight="1">
      <c r="A801" s="34"/>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row>
    <row r="802" ht="12.75" customHeight="1">
      <c r="A802" s="34"/>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row>
    <row r="803" ht="12.75" customHeight="1">
      <c r="A803" s="34"/>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row>
    <row r="804" ht="12.75" customHeight="1">
      <c r="A804" s="34"/>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row>
    <row r="805" ht="12.75" customHeight="1">
      <c r="A805" s="34"/>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row>
    <row r="806" ht="12.75" customHeight="1">
      <c r="A806" s="34"/>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row>
    <row r="807" ht="12.75" customHeight="1">
      <c r="A807" s="34"/>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row>
    <row r="808" ht="12.75" customHeight="1">
      <c r="A808" s="34"/>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row>
    <row r="809" ht="12.75" customHeight="1">
      <c r="A809" s="34"/>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row>
    <row r="810" ht="12.75" customHeight="1">
      <c r="A810" s="34"/>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row>
    <row r="811" ht="12.75" customHeight="1">
      <c r="A811" s="34"/>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row>
    <row r="812" ht="12.75" customHeight="1">
      <c r="A812" s="34"/>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row>
    <row r="813" ht="12.75" customHeight="1">
      <c r="A813" s="34"/>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row>
    <row r="814" ht="12.75" customHeight="1">
      <c r="A814" s="34"/>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row>
    <row r="815" ht="12.75" customHeight="1">
      <c r="A815" s="34"/>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row>
    <row r="816" ht="12.75" customHeight="1">
      <c r="A816" s="34"/>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row>
    <row r="817" ht="12.75" customHeight="1">
      <c r="A817" s="34"/>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row>
    <row r="818" ht="12.75" customHeight="1">
      <c r="A818" s="34"/>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row>
    <row r="819" ht="12.75" customHeight="1">
      <c r="A819" s="34"/>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row>
    <row r="820" ht="12.75" customHeight="1">
      <c r="A820" s="34"/>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row>
    <row r="821" ht="12.75" customHeight="1">
      <c r="A821" s="34"/>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row>
    <row r="822" ht="12.75" customHeight="1">
      <c r="A822" s="34"/>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row>
    <row r="823" ht="12.75" customHeight="1">
      <c r="A823" s="34"/>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row>
    <row r="824" ht="12.75" customHeight="1">
      <c r="A824" s="34"/>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row>
    <row r="825" ht="12.75" customHeight="1">
      <c r="A825" s="34"/>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row>
    <row r="826" ht="12.75" customHeight="1">
      <c r="A826" s="34"/>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row>
    <row r="827" ht="12.75" customHeight="1">
      <c r="A827" s="34"/>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row>
    <row r="828" ht="12.75" customHeight="1">
      <c r="A828" s="34"/>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row>
    <row r="829" ht="12.75" customHeight="1">
      <c r="A829" s="34"/>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row>
    <row r="830" ht="12.75" customHeight="1">
      <c r="A830" s="34"/>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row>
    <row r="831" ht="12.75" customHeight="1">
      <c r="A831" s="34"/>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row>
    <row r="832" ht="12.75" customHeight="1">
      <c r="A832" s="34"/>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row>
    <row r="833" ht="12.75" customHeight="1">
      <c r="A833" s="34"/>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row>
    <row r="834" ht="12.75" customHeight="1">
      <c r="A834" s="34"/>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row>
    <row r="835" ht="12.75" customHeight="1">
      <c r="A835" s="34"/>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row>
    <row r="836" ht="12.75" customHeight="1">
      <c r="A836" s="34"/>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row>
    <row r="837" ht="12.75" customHeight="1">
      <c r="A837" s="34"/>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row>
    <row r="838" ht="12.75" customHeight="1">
      <c r="A838" s="34"/>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row>
    <row r="839" ht="12.75" customHeight="1">
      <c r="A839" s="34"/>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row>
    <row r="840" ht="12.75" customHeight="1">
      <c r="A840" s="34"/>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row>
    <row r="841" ht="12.75" customHeight="1">
      <c r="A841" s="34"/>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row>
    <row r="842" ht="12.75" customHeight="1">
      <c r="A842" s="34"/>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row>
    <row r="843" ht="12.75" customHeight="1">
      <c r="A843" s="34"/>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row>
    <row r="844" ht="12.75" customHeight="1">
      <c r="A844" s="34"/>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row>
    <row r="845" ht="12.75" customHeight="1">
      <c r="A845" s="34"/>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row>
    <row r="846" ht="12.75" customHeight="1">
      <c r="A846" s="34"/>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row>
    <row r="847" ht="12.75" customHeight="1">
      <c r="A847" s="34"/>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row>
    <row r="848" ht="12.75" customHeight="1">
      <c r="A848" s="34"/>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row>
    <row r="849" ht="12.75" customHeight="1">
      <c r="A849" s="34"/>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row>
    <row r="850" ht="12.75" customHeight="1">
      <c r="A850" s="34"/>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row>
    <row r="851" ht="12.75" customHeight="1">
      <c r="A851" s="34"/>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row>
    <row r="852" ht="12.75" customHeight="1">
      <c r="A852" s="34"/>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row>
    <row r="853" ht="12.75" customHeight="1">
      <c r="A853" s="34"/>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row>
    <row r="854" ht="12.75" customHeight="1">
      <c r="A854" s="34"/>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row>
    <row r="855" ht="12.75" customHeight="1">
      <c r="A855" s="34"/>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row>
    <row r="856" ht="12.75" customHeight="1">
      <c r="A856" s="34"/>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row>
    <row r="857" ht="12.75" customHeight="1">
      <c r="A857" s="34"/>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row>
    <row r="858" ht="12.75" customHeight="1">
      <c r="A858" s="34"/>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row>
    <row r="859" ht="12.75" customHeight="1">
      <c r="A859" s="34"/>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row>
    <row r="860" ht="12.75" customHeight="1">
      <c r="A860" s="34"/>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row>
    <row r="861" ht="12.75" customHeight="1">
      <c r="A861" s="34"/>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row>
    <row r="862" ht="12.75" customHeight="1">
      <c r="A862" s="34"/>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row>
    <row r="863" ht="12.75" customHeight="1">
      <c r="A863" s="34"/>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row>
    <row r="864" ht="12.75" customHeight="1">
      <c r="A864" s="34"/>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row>
    <row r="865" ht="12.75" customHeight="1">
      <c r="A865" s="34"/>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row>
    <row r="866" ht="12.75" customHeight="1">
      <c r="A866" s="34"/>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row>
    <row r="867" ht="12.75" customHeight="1">
      <c r="A867" s="34"/>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row>
    <row r="868" ht="12.75" customHeight="1">
      <c r="A868" s="34"/>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row>
    <row r="869" ht="12.75" customHeight="1">
      <c r="A869" s="34"/>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row>
    <row r="870" ht="12.75" customHeight="1">
      <c r="A870" s="34"/>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row>
    <row r="871" ht="12.75" customHeight="1">
      <c r="A871" s="34"/>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row>
    <row r="872" ht="12.75" customHeight="1">
      <c r="A872" s="34"/>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row>
    <row r="873" ht="12.75" customHeight="1">
      <c r="A873" s="34"/>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row>
    <row r="874" ht="12.75" customHeight="1">
      <c r="A874" s="34"/>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row>
    <row r="875" ht="12.75" customHeight="1">
      <c r="A875" s="34"/>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row>
    <row r="876" ht="12.75" customHeight="1">
      <c r="A876" s="34"/>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row>
    <row r="877" ht="12.75" customHeight="1">
      <c r="A877" s="34"/>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row>
    <row r="878" ht="12.75" customHeight="1">
      <c r="A878" s="34"/>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row>
    <row r="879" ht="12.75" customHeight="1">
      <c r="A879" s="34"/>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row>
    <row r="880" ht="12.75" customHeight="1">
      <c r="A880" s="34"/>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row>
    <row r="881" ht="12.75" customHeight="1">
      <c r="A881" s="34"/>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row>
    <row r="882" ht="12.75" customHeight="1">
      <c r="A882" s="34"/>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row>
    <row r="883" ht="12.75" customHeight="1">
      <c r="A883" s="34"/>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row>
    <row r="884" ht="12.75" customHeight="1">
      <c r="A884" s="34"/>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row>
    <row r="885" ht="12.75" customHeight="1">
      <c r="A885" s="34"/>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row>
    <row r="886" ht="12.75" customHeight="1">
      <c r="A886" s="34"/>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row>
    <row r="887" ht="12.75" customHeight="1">
      <c r="A887" s="34"/>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row>
    <row r="888" ht="12.75" customHeight="1">
      <c r="A888" s="34"/>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row>
    <row r="889" ht="12.75" customHeight="1">
      <c r="A889" s="34"/>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row>
    <row r="890" ht="12.75" customHeight="1">
      <c r="A890" s="34"/>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row>
    <row r="891" ht="12.75" customHeight="1">
      <c r="A891" s="34"/>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row>
    <row r="892" ht="12.75" customHeight="1">
      <c r="A892" s="34"/>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row>
    <row r="893" ht="12.75" customHeight="1">
      <c r="A893" s="34"/>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row>
    <row r="894" ht="12.75" customHeight="1">
      <c r="A894" s="34"/>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row>
    <row r="895" ht="12.75" customHeight="1">
      <c r="A895" s="34"/>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row>
    <row r="896" ht="12.75" customHeight="1">
      <c r="A896" s="34"/>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row>
    <row r="897" ht="12.75" customHeight="1">
      <c r="A897" s="34"/>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row>
    <row r="898" ht="12.75" customHeight="1">
      <c r="A898" s="34"/>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row>
    <row r="899" ht="12.75" customHeight="1">
      <c r="A899" s="34"/>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row>
    <row r="900" ht="12.75" customHeight="1">
      <c r="A900" s="34"/>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row>
    <row r="901" ht="12.75" customHeight="1">
      <c r="A901" s="34"/>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row>
    <row r="902" ht="12.75" customHeight="1">
      <c r="A902" s="34"/>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row>
    <row r="903" ht="12.75" customHeight="1">
      <c r="A903" s="34"/>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row>
    <row r="904" ht="12.75" customHeight="1">
      <c r="A904" s="34"/>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row>
    <row r="905" ht="12.75" customHeight="1">
      <c r="A905" s="34"/>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row>
    <row r="906" ht="12.75" customHeight="1">
      <c r="A906" s="34"/>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row>
    <row r="907" ht="12.75" customHeight="1">
      <c r="A907" s="34"/>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row>
    <row r="908" ht="12.75" customHeight="1">
      <c r="A908" s="34"/>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row>
    <row r="909" ht="12.75" customHeight="1">
      <c r="A909" s="34"/>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row>
    <row r="910" ht="12.75" customHeight="1">
      <c r="A910" s="34"/>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row>
    <row r="911" ht="12.75" customHeight="1">
      <c r="A911" s="34"/>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row>
    <row r="912" ht="12.75" customHeight="1">
      <c r="A912" s="34"/>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row>
    <row r="913" ht="12.75" customHeight="1">
      <c r="A913" s="34"/>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row>
    <row r="914" ht="12.75" customHeight="1">
      <c r="A914" s="34"/>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row>
    <row r="915" ht="12.75" customHeight="1">
      <c r="A915" s="34"/>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row>
    <row r="916" ht="12.75" customHeight="1">
      <c r="A916" s="34"/>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row>
    <row r="917" ht="12.75" customHeight="1">
      <c r="A917" s="34"/>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row>
    <row r="918" ht="12.75" customHeight="1">
      <c r="A918" s="34"/>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row>
    <row r="919" ht="12.75" customHeight="1">
      <c r="A919" s="34"/>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row>
    <row r="920" ht="12.75" customHeight="1">
      <c r="A920" s="34"/>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row>
    <row r="921" ht="12.75" customHeight="1">
      <c r="A921" s="34"/>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row>
    <row r="922" ht="12.75" customHeight="1">
      <c r="A922" s="34"/>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row>
    <row r="923" ht="12.75" customHeight="1">
      <c r="A923" s="34"/>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row>
    <row r="924" ht="12.75" customHeight="1">
      <c r="A924" s="34"/>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row>
    <row r="925" ht="12.75" customHeight="1">
      <c r="A925" s="34"/>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row>
    <row r="926" ht="12.75" customHeight="1">
      <c r="A926" s="34"/>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row>
    <row r="927" ht="12.75" customHeight="1">
      <c r="A927" s="34"/>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row>
    <row r="928" ht="12.75" customHeight="1">
      <c r="A928" s="34"/>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row>
    <row r="929" ht="12.75" customHeight="1">
      <c r="A929" s="34"/>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row>
    <row r="930" ht="12.75" customHeight="1">
      <c r="A930" s="34"/>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row>
    <row r="931" ht="12.75" customHeight="1">
      <c r="A931" s="34"/>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row>
    <row r="932" ht="12.75" customHeight="1">
      <c r="A932" s="34"/>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row>
    <row r="933" ht="12.75" customHeight="1">
      <c r="A933" s="34"/>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row>
    <row r="934" ht="12.75" customHeight="1">
      <c r="A934" s="34"/>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row>
    <row r="935" ht="12.75" customHeight="1">
      <c r="A935" s="34"/>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row>
    <row r="936" ht="12.75" customHeight="1">
      <c r="A936" s="34"/>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row>
    <row r="937" ht="12.75" customHeight="1">
      <c r="A937" s="34"/>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row>
    <row r="938" ht="12.75" customHeight="1">
      <c r="A938" s="34"/>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row>
    <row r="939" ht="12.75" customHeight="1">
      <c r="A939" s="34"/>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row>
    <row r="940" ht="12.75" customHeight="1">
      <c r="A940" s="34"/>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row>
    <row r="941" ht="12.75" customHeight="1">
      <c r="A941" s="34"/>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row>
    <row r="942" ht="12.75" customHeight="1">
      <c r="A942" s="34"/>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row>
    <row r="943" ht="12.75" customHeight="1">
      <c r="A943" s="34"/>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row>
    <row r="944" ht="12.75" customHeight="1">
      <c r="A944" s="34"/>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row>
    <row r="945" ht="12.75" customHeight="1">
      <c r="A945" s="34"/>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row>
    <row r="946" ht="12.75" customHeight="1">
      <c r="A946" s="34"/>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row>
    <row r="947" ht="12.75" customHeight="1">
      <c r="A947" s="34"/>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row>
    <row r="948" ht="12.75" customHeight="1">
      <c r="A948" s="34"/>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row>
    <row r="949" ht="12.75" customHeight="1">
      <c r="A949" s="34"/>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row>
    <row r="950" ht="12.75" customHeight="1">
      <c r="A950" s="34"/>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row>
    <row r="951" ht="12.75" customHeight="1">
      <c r="A951" s="34"/>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row>
    <row r="952" ht="12.75" customHeight="1">
      <c r="A952" s="34"/>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row>
    <row r="953" ht="12.75" customHeight="1">
      <c r="A953" s="34"/>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row>
    <row r="954" ht="12.75" customHeight="1">
      <c r="A954" s="34"/>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row>
    <row r="955" ht="12.75" customHeight="1">
      <c r="A955" s="34"/>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row>
    <row r="956" ht="12.75" customHeight="1">
      <c r="A956" s="34"/>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row>
    <row r="957" ht="12.75" customHeight="1">
      <c r="A957" s="34"/>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row>
    <row r="958" ht="12.75" customHeight="1">
      <c r="A958" s="34"/>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row>
    <row r="959" ht="12.75" customHeight="1">
      <c r="A959" s="34"/>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row>
    <row r="960" ht="12.75" customHeight="1">
      <c r="A960" s="34"/>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row>
    <row r="961" ht="12.75" customHeight="1">
      <c r="A961" s="34"/>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row>
    <row r="962" ht="12.75" customHeight="1">
      <c r="A962" s="34"/>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row>
    <row r="963" ht="12.75" customHeight="1">
      <c r="A963" s="34"/>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row>
    <row r="964" ht="12.75" customHeight="1">
      <c r="A964" s="34"/>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row>
    <row r="965" ht="12.75" customHeight="1">
      <c r="A965" s="34"/>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row>
    <row r="966" ht="12.75" customHeight="1">
      <c r="A966" s="34"/>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row>
    <row r="967" ht="12.75" customHeight="1">
      <c r="A967" s="34"/>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row>
    <row r="968" ht="12.75" customHeight="1">
      <c r="A968" s="34"/>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row>
    <row r="969" ht="12.75" customHeight="1">
      <c r="A969" s="34"/>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row>
    <row r="970" ht="12.75" customHeight="1">
      <c r="A970" s="34"/>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row>
    <row r="971" ht="12.75" customHeight="1">
      <c r="A971" s="34"/>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row>
    <row r="972" ht="12.75" customHeight="1">
      <c r="A972" s="34"/>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row>
    <row r="973" ht="12.75" customHeight="1">
      <c r="A973" s="34"/>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row>
    <row r="974" ht="12.75" customHeight="1">
      <c r="A974" s="34"/>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row>
    <row r="975" ht="12.75" customHeight="1">
      <c r="A975" s="34"/>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row>
    <row r="976" ht="12.75" customHeight="1">
      <c r="A976" s="34"/>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row>
    <row r="977" ht="12.75" customHeight="1">
      <c r="A977" s="34"/>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row>
    <row r="978" ht="12.75" customHeight="1">
      <c r="A978" s="34"/>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row>
    <row r="979" ht="12.75" customHeight="1">
      <c r="A979" s="34"/>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row>
    <row r="980" ht="12.75" customHeight="1">
      <c r="A980" s="34"/>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row>
    <row r="981" ht="12.75" customHeight="1">
      <c r="A981" s="34"/>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row>
    <row r="982" ht="12.75" customHeight="1">
      <c r="A982" s="34"/>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row>
    <row r="983" ht="12.75" customHeight="1">
      <c r="A983" s="34"/>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row>
    <row r="984" ht="12.75" customHeight="1">
      <c r="A984" s="34"/>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row>
    <row r="985" ht="12.75" customHeight="1">
      <c r="A985" s="34"/>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row>
    <row r="986" ht="12.75" customHeight="1">
      <c r="A986" s="34"/>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row>
    <row r="987" ht="12.75" customHeight="1">
      <c r="A987" s="34"/>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row>
    <row r="988" ht="12.75" customHeight="1">
      <c r="A988" s="34"/>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row>
    <row r="989" ht="12.75" customHeight="1">
      <c r="A989" s="34"/>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row>
    <row r="990" ht="12.75" customHeight="1">
      <c r="A990" s="34"/>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row>
    <row r="991" ht="12.75" customHeight="1">
      <c r="A991" s="34"/>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row>
    <row r="992" ht="12.75" customHeight="1">
      <c r="A992" s="34"/>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row>
    <row r="993" ht="12.75" customHeight="1">
      <c r="A993" s="34"/>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row>
    <row r="994" ht="12.75" customHeight="1">
      <c r="A994" s="34"/>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row>
    <row r="995" ht="12.75" customHeight="1">
      <c r="A995" s="34"/>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row>
    <row r="996" ht="12.75" customHeight="1">
      <c r="A996" s="34"/>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row>
    <row r="997" ht="12.75" customHeight="1">
      <c r="A997" s="34"/>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row>
    <row r="998" ht="12.75" customHeight="1">
      <c r="A998" s="34"/>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row>
    <row r="999" ht="12.75" customHeight="1">
      <c r="A999" s="34"/>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row>
    <row r="1000" ht="12.75" customHeight="1">
      <c r="A1000" s="34"/>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row>
    <row r="1001" ht="12.75" customHeight="1">
      <c r="A1001" s="34"/>
      <c r="B1001" s="34"/>
      <c r="C1001" s="34"/>
      <c r="D1001" s="34"/>
      <c r="E1001" s="34"/>
      <c r="F1001" s="34"/>
      <c r="G1001" s="34"/>
      <c r="H1001" s="34"/>
      <c r="I1001" s="34"/>
      <c r="J1001" s="34"/>
      <c r="K1001" s="34"/>
      <c r="L1001" s="34"/>
      <c r="M1001" s="34"/>
      <c r="N1001" s="34"/>
      <c r="O1001" s="34"/>
      <c r="P1001" s="34"/>
      <c r="Q1001" s="34"/>
      <c r="R1001" s="34"/>
      <c r="S1001" s="34"/>
      <c r="T1001" s="34"/>
      <c r="U1001" s="34"/>
      <c r="V1001" s="34"/>
      <c r="W1001" s="34"/>
      <c r="X1001" s="34"/>
      <c r="Y1001" s="34"/>
      <c r="Z1001" s="34"/>
    </row>
    <row r="1002" ht="12.75" customHeight="1">
      <c r="A1002" s="34"/>
      <c r="B1002" s="34"/>
      <c r="C1002" s="34"/>
      <c r="D1002" s="34"/>
      <c r="E1002" s="34"/>
      <c r="F1002" s="34"/>
      <c r="G1002" s="34"/>
      <c r="H1002" s="34"/>
      <c r="I1002" s="34"/>
      <c r="J1002" s="34"/>
      <c r="K1002" s="34"/>
      <c r="L1002" s="34"/>
      <c r="M1002" s="34"/>
      <c r="N1002" s="34"/>
      <c r="O1002" s="34"/>
      <c r="P1002" s="34"/>
      <c r="Q1002" s="34"/>
      <c r="R1002" s="34"/>
      <c r="S1002" s="34"/>
      <c r="T1002" s="34"/>
      <c r="U1002" s="34"/>
      <c r="V1002" s="34"/>
      <c r="W1002" s="34"/>
      <c r="X1002" s="34"/>
      <c r="Y1002" s="34"/>
      <c r="Z1002" s="34"/>
    </row>
    <row r="1003" ht="12.75" customHeight="1">
      <c r="A1003" s="34"/>
      <c r="B1003" s="34"/>
      <c r="C1003" s="34"/>
      <c r="D1003" s="34"/>
      <c r="E1003" s="34"/>
      <c r="F1003" s="34"/>
      <c r="G1003" s="34"/>
      <c r="H1003" s="34"/>
      <c r="I1003" s="34"/>
      <c r="J1003" s="34"/>
      <c r="K1003" s="34"/>
      <c r="L1003" s="34"/>
      <c r="M1003" s="34"/>
      <c r="N1003" s="34"/>
      <c r="O1003" s="34"/>
      <c r="P1003" s="34"/>
      <c r="Q1003" s="34"/>
      <c r="R1003" s="34"/>
      <c r="S1003" s="34"/>
      <c r="T1003" s="34"/>
      <c r="U1003" s="34"/>
      <c r="V1003" s="34"/>
      <c r="W1003" s="34"/>
      <c r="X1003" s="34"/>
      <c r="Y1003" s="34"/>
      <c r="Z1003" s="34"/>
    </row>
    <row r="1004" ht="12.75" customHeight="1">
      <c r="A1004" s="34"/>
      <c r="B1004" s="34"/>
      <c r="C1004" s="34"/>
      <c r="D1004" s="34"/>
      <c r="E1004" s="34"/>
      <c r="F1004" s="34"/>
      <c r="G1004" s="34"/>
      <c r="H1004" s="34"/>
      <c r="I1004" s="34"/>
      <c r="J1004" s="34"/>
      <c r="K1004" s="34"/>
      <c r="L1004" s="34"/>
      <c r="M1004" s="34"/>
      <c r="N1004" s="34"/>
      <c r="O1004" s="34"/>
      <c r="P1004" s="34"/>
      <c r="Q1004" s="34"/>
      <c r="R1004" s="34"/>
      <c r="S1004" s="34"/>
      <c r="T1004" s="34"/>
      <c r="U1004" s="34"/>
      <c r="V1004" s="34"/>
      <c r="W1004" s="34"/>
      <c r="X1004" s="34"/>
      <c r="Y1004" s="34"/>
      <c r="Z1004" s="34"/>
    </row>
    <row r="1005" ht="12.75" customHeight="1">
      <c r="A1005" s="34"/>
      <c r="B1005" s="34"/>
      <c r="C1005" s="34"/>
      <c r="D1005" s="34"/>
      <c r="E1005" s="34"/>
      <c r="F1005" s="34"/>
      <c r="G1005" s="34"/>
      <c r="H1005" s="34"/>
      <c r="I1005" s="34"/>
      <c r="J1005" s="34"/>
      <c r="K1005" s="34"/>
      <c r="L1005" s="34"/>
      <c r="M1005" s="34"/>
      <c r="N1005" s="34"/>
      <c r="O1005" s="34"/>
      <c r="P1005" s="34"/>
      <c r="Q1005" s="34"/>
      <c r="R1005" s="34"/>
      <c r="S1005" s="34"/>
      <c r="T1005" s="34"/>
      <c r="U1005" s="34"/>
      <c r="V1005" s="34"/>
      <c r="W1005" s="34"/>
      <c r="X1005" s="34"/>
      <c r="Y1005" s="34"/>
      <c r="Z1005" s="34"/>
    </row>
    <row r="1006" ht="12.75" customHeight="1">
      <c r="A1006" s="34"/>
      <c r="B1006" s="34"/>
      <c r="C1006" s="34"/>
      <c r="D1006" s="34"/>
      <c r="E1006" s="34"/>
      <c r="F1006" s="34"/>
      <c r="G1006" s="34"/>
      <c r="H1006" s="34"/>
      <c r="I1006" s="34"/>
      <c r="J1006" s="34"/>
      <c r="K1006" s="34"/>
      <c r="L1006" s="34"/>
      <c r="M1006" s="34"/>
      <c r="N1006" s="34"/>
      <c r="O1006" s="34"/>
      <c r="P1006" s="34"/>
      <c r="Q1006" s="34"/>
      <c r="R1006" s="34"/>
      <c r="S1006" s="34"/>
      <c r="T1006" s="34"/>
      <c r="U1006" s="34"/>
      <c r="V1006" s="34"/>
      <c r="W1006" s="34"/>
      <c r="X1006" s="34"/>
      <c r="Y1006" s="34"/>
      <c r="Z1006" s="34"/>
    </row>
    <row r="1007" ht="12.75" customHeight="1">
      <c r="A1007" s="34"/>
      <c r="B1007" s="34"/>
      <c r="C1007" s="34"/>
      <c r="D1007" s="34"/>
      <c r="E1007" s="34"/>
      <c r="F1007" s="34"/>
      <c r="G1007" s="34"/>
      <c r="H1007" s="34"/>
      <c r="I1007" s="34"/>
      <c r="J1007" s="34"/>
      <c r="K1007" s="34"/>
      <c r="L1007" s="34"/>
      <c r="M1007" s="34"/>
      <c r="N1007" s="34"/>
      <c r="O1007" s="34"/>
      <c r="P1007" s="34"/>
      <c r="Q1007" s="34"/>
      <c r="R1007" s="34"/>
      <c r="S1007" s="34"/>
      <c r="T1007" s="34"/>
      <c r="U1007" s="34"/>
      <c r="V1007" s="34"/>
      <c r="W1007" s="34"/>
      <c r="X1007" s="34"/>
      <c r="Y1007" s="34"/>
      <c r="Z1007" s="34"/>
    </row>
    <row r="1008" ht="12.75" customHeight="1">
      <c r="A1008" s="34"/>
      <c r="B1008" s="34"/>
      <c r="C1008" s="34"/>
      <c r="D1008" s="34"/>
      <c r="E1008" s="34"/>
      <c r="F1008" s="34"/>
      <c r="G1008" s="34"/>
      <c r="H1008" s="34"/>
      <c r="I1008" s="34"/>
      <c r="J1008" s="34"/>
      <c r="K1008" s="34"/>
      <c r="L1008" s="34"/>
      <c r="M1008" s="34"/>
      <c r="N1008" s="34"/>
      <c r="O1008" s="34"/>
      <c r="P1008" s="34"/>
      <c r="Q1008" s="34"/>
      <c r="R1008" s="34"/>
      <c r="S1008" s="34"/>
      <c r="T1008" s="34"/>
      <c r="U1008" s="34"/>
      <c r="V1008" s="34"/>
      <c r="W1008" s="34"/>
      <c r="X1008" s="34"/>
      <c r="Y1008" s="34"/>
      <c r="Z1008" s="34"/>
    </row>
    <row r="1009" ht="12.75" customHeight="1">
      <c r="A1009" s="34"/>
      <c r="B1009" s="34"/>
      <c r="C1009" s="34"/>
      <c r="D1009" s="34"/>
      <c r="E1009" s="34"/>
      <c r="F1009" s="34"/>
      <c r="G1009" s="34"/>
      <c r="H1009" s="34"/>
      <c r="I1009" s="34"/>
      <c r="J1009" s="34"/>
      <c r="K1009" s="34"/>
      <c r="L1009" s="34"/>
      <c r="M1009" s="34"/>
      <c r="N1009" s="34"/>
      <c r="O1009" s="34"/>
      <c r="P1009" s="34"/>
      <c r="Q1009" s="34"/>
      <c r="R1009" s="34"/>
      <c r="S1009" s="34"/>
      <c r="T1009" s="34"/>
      <c r="U1009" s="34"/>
      <c r="V1009" s="34"/>
      <c r="W1009" s="34"/>
      <c r="X1009" s="34"/>
      <c r="Y1009" s="34"/>
      <c r="Z1009" s="34"/>
    </row>
    <row r="1010" ht="12.75" customHeight="1">
      <c r="A1010" s="34"/>
      <c r="B1010" s="34"/>
      <c r="C1010" s="34"/>
      <c r="D1010" s="34"/>
      <c r="E1010" s="34"/>
      <c r="F1010" s="34"/>
      <c r="G1010" s="34"/>
      <c r="H1010" s="34"/>
      <c r="I1010" s="34"/>
      <c r="J1010" s="34"/>
      <c r="K1010" s="34"/>
      <c r="L1010" s="34"/>
      <c r="M1010" s="34"/>
      <c r="N1010" s="34"/>
      <c r="O1010" s="34"/>
      <c r="P1010" s="34"/>
      <c r="Q1010" s="34"/>
      <c r="R1010" s="34"/>
      <c r="S1010" s="34"/>
      <c r="T1010" s="34"/>
      <c r="U1010" s="34"/>
      <c r="V1010" s="34"/>
      <c r="W1010" s="34"/>
      <c r="X1010" s="34"/>
      <c r="Y1010" s="34"/>
      <c r="Z1010" s="34"/>
    </row>
    <row r="1011" ht="12.75" customHeight="1">
      <c r="A1011" s="34"/>
      <c r="B1011" s="34"/>
      <c r="C1011" s="34"/>
      <c r="D1011" s="34"/>
      <c r="E1011" s="34"/>
      <c r="F1011" s="34"/>
      <c r="G1011" s="34"/>
      <c r="H1011" s="34"/>
      <c r="I1011" s="34"/>
      <c r="J1011" s="34"/>
      <c r="K1011" s="34"/>
      <c r="L1011" s="34"/>
      <c r="M1011" s="34"/>
      <c r="N1011" s="34"/>
      <c r="O1011" s="34"/>
      <c r="P1011" s="34"/>
      <c r="Q1011" s="34"/>
      <c r="R1011" s="34"/>
      <c r="S1011" s="34"/>
      <c r="T1011" s="34"/>
      <c r="U1011" s="34"/>
      <c r="V1011" s="34"/>
      <c r="W1011" s="34"/>
      <c r="X1011" s="34"/>
      <c r="Y1011" s="34"/>
      <c r="Z1011" s="34"/>
    </row>
    <row r="1012" ht="12.75" customHeight="1">
      <c r="A1012" s="34"/>
      <c r="B1012" s="34"/>
      <c r="C1012" s="34"/>
      <c r="D1012" s="34"/>
      <c r="E1012" s="34"/>
      <c r="F1012" s="34"/>
      <c r="G1012" s="34"/>
      <c r="H1012" s="34"/>
      <c r="I1012" s="34"/>
      <c r="J1012" s="34"/>
      <c r="K1012" s="34"/>
      <c r="L1012" s="34"/>
      <c r="M1012" s="34"/>
      <c r="N1012" s="34"/>
      <c r="O1012" s="34"/>
      <c r="P1012" s="34"/>
      <c r="Q1012" s="34"/>
      <c r="R1012" s="34"/>
      <c r="S1012" s="34"/>
      <c r="T1012" s="34"/>
      <c r="U1012" s="34"/>
      <c r="V1012" s="34"/>
      <c r="W1012" s="34"/>
      <c r="X1012" s="34"/>
      <c r="Y1012" s="34"/>
      <c r="Z1012" s="34"/>
    </row>
    <row r="1013" ht="12.75" customHeight="1">
      <c r="A1013" s="34"/>
      <c r="B1013" s="34"/>
      <c r="C1013" s="34"/>
      <c r="D1013" s="34"/>
      <c r="E1013" s="34"/>
      <c r="F1013" s="34"/>
      <c r="G1013" s="34"/>
      <c r="H1013" s="34"/>
      <c r="I1013" s="34"/>
      <c r="J1013" s="34"/>
      <c r="K1013" s="34"/>
      <c r="L1013" s="34"/>
      <c r="M1013" s="34"/>
      <c r="N1013" s="34"/>
      <c r="O1013" s="34"/>
      <c r="P1013" s="34"/>
      <c r="Q1013" s="34"/>
      <c r="R1013" s="34"/>
      <c r="S1013" s="34"/>
      <c r="T1013" s="34"/>
      <c r="U1013" s="34"/>
      <c r="V1013" s="34"/>
      <c r="W1013" s="34"/>
      <c r="X1013" s="34"/>
      <c r="Y1013" s="34"/>
      <c r="Z1013" s="34"/>
    </row>
    <row r="1014" ht="12.75" customHeight="1">
      <c r="A1014" s="34"/>
      <c r="B1014" s="34"/>
      <c r="C1014" s="34"/>
      <c r="D1014" s="34"/>
      <c r="E1014" s="34"/>
      <c r="F1014" s="34"/>
      <c r="G1014" s="34"/>
      <c r="H1014" s="34"/>
      <c r="I1014" s="34"/>
      <c r="J1014" s="34"/>
      <c r="K1014" s="34"/>
      <c r="L1014" s="34"/>
      <c r="M1014" s="34"/>
      <c r="N1014" s="34"/>
      <c r="O1014" s="34"/>
      <c r="P1014" s="34"/>
      <c r="Q1014" s="34"/>
      <c r="R1014" s="34"/>
      <c r="S1014" s="34"/>
      <c r="T1014" s="34"/>
      <c r="U1014" s="34"/>
      <c r="V1014" s="34"/>
      <c r="W1014" s="34"/>
      <c r="X1014" s="34"/>
      <c r="Y1014" s="34"/>
      <c r="Z1014" s="34"/>
    </row>
    <row r="1015" ht="12.75" customHeight="1">
      <c r="A1015" s="34"/>
      <c r="B1015" s="34"/>
      <c r="C1015" s="34"/>
      <c r="D1015" s="34"/>
      <c r="E1015" s="34"/>
      <c r="F1015" s="34"/>
      <c r="G1015" s="34"/>
      <c r="H1015" s="34"/>
      <c r="I1015" s="34"/>
      <c r="J1015" s="34"/>
      <c r="K1015" s="34"/>
      <c r="L1015" s="34"/>
      <c r="M1015" s="34"/>
      <c r="N1015" s="34"/>
      <c r="O1015" s="34"/>
      <c r="P1015" s="34"/>
      <c r="Q1015" s="34"/>
      <c r="R1015" s="34"/>
      <c r="S1015" s="34"/>
      <c r="T1015" s="34"/>
      <c r="U1015" s="34"/>
      <c r="V1015" s="34"/>
      <c r="W1015" s="34"/>
      <c r="X1015" s="34"/>
      <c r="Y1015" s="34"/>
      <c r="Z1015" s="34"/>
    </row>
    <row r="1016" ht="12.75" customHeight="1">
      <c r="A1016" s="34"/>
      <c r="B1016" s="34"/>
      <c r="C1016" s="34"/>
      <c r="D1016" s="34"/>
      <c r="E1016" s="34"/>
      <c r="F1016" s="34"/>
      <c r="G1016" s="34"/>
      <c r="H1016" s="34"/>
      <c r="I1016" s="34"/>
      <c r="J1016" s="34"/>
      <c r="K1016" s="34"/>
      <c r="L1016" s="34"/>
      <c r="M1016" s="34"/>
      <c r="N1016" s="34"/>
      <c r="O1016" s="34"/>
      <c r="P1016" s="34"/>
      <c r="Q1016" s="34"/>
      <c r="R1016" s="34"/>
      <c r="S1016" s="34"/>
      <c r="T1016" s="34"/>
      <c r="U1016" s="34"/>
      <c r="V1016" s="34"/>
      <c r="W1016" s="34"/>
      <c r="X1016" s="34"/>
      <c r="Y1016" s="34"/>
      <c r="Z1016" s="34"/>
    </row>
    <row r="1017" ht="12.75" customHeight="1">
      <c r="A1017" s="34"/>
      <c r="B1017" s="34"/>
      <c r="C1017" s="34"/>
      <c r="D1017" s="34"/>
      <c r="E1017" s="34"/>
      <c r="F1017" s="34"/>
      <c r="G1017" s="34"/>
      <c r="H1017" s="34"/>
      <c r="I1017" s="34"/>
      <c r="J1017" s="34"/>
      <c r="K1017" s="34"/>
      <c r="L1017" s="34"/>
      <c r="M1017" s="34"/>
      <c r="N1017" s="34"/>
      <c r="O1017" s="34"/>
      <c r="P1017" s="34"/>
      <c r="Q1017" s="34"/>
      <c r="R1017" s="34"/>
      <c r="S1017" s="34"/>
      <c r="T1017" s="34"/>
      <c r="U1017" s="34"/>
      <c r="V1017" s="34"/>
      <c r="W1017" s="34"/>
      <c r="X1017" s="34"/>
      <c r="Y1017" s="34"/>
      <c r="Z1017" s="34"/>
    </row>
    <row r="1018" ht="12.75" customHeight="1">
      <c r="A1018" s="34"/>
      <c r="B1018" s="34"/>
      <c r="C1018" s="34"/>
      <c r="D1018" s="34"/>
      <c r="E1018" s="34"/>
      <c r="F1018" s="34"/>
      <c r="G1018" s="34"/>
      <c r="H1018" s="34"/>
      <c r="I1018" s="34"/>
      <c r="J1018" s="34"/>
      <c r="K1018" s="34"/>
      <c r="L1018" s="34"/>
      <c r="M1018" s="34"/>
      <c r="N1018" s="34"/>
      <c r="O1018" s="34"/>
      <c r="P1018" s="34"/>
      <c r="Q1018" s="34"/>
      <c r="R1018" s="34"/>
      <c r="S1018" s="34"/>
      <c r="T1018" s="34"/>
      <c r="U1018" s="34"/>
      <c r="V1018" s="34"/>
      <c r="W1018" s="34"/>
      <c r="X1018" s="34"/>
      <c r="Y1018" s="34"/>
      <c r="Z1018" s="34"/>
    </row>
    <row r="1019" ht="12.75" customHeight="1">
      <c r="A1019" s="34"/>
      <c r="B1019" s="34"/>
      <c r="C1019" s="34"/>
      <c r="D1019" s="34"/>
      <c r="E1019" s="34"/>
      <c r="F1019" s="34"/>
      <c r="G1019" s="34"/>
      <c r="H1019" s="34"/>
      <c r="I1019" s="34"/>
      <c r="J1019" s="34"/>
      <c r="K1019" s="34"/>
      <c r="L1019" s="34"/>
      <c r="M1019" s="34"/>
      <c r="N1019" s="34"/>
      <c r="O1019" s="34"/>
      <c r="P1019" s="34"/>
      <c r="Q1019" s="34"/>
      <c r="R1019" s="34"/>
      <c r="S1019" s="34"/>
      <c r="T1019" s="34"/>
      <c r="U1019" s="34"/>
      <c r="V1019" s="34"/>
      <c r="W1019" s="34"/>
      <c r="X1019" s="34"/>
      <c r="Y1019" s="34"/>
      <c r="Z1019" s="34"/>
    </row>
    <row r="1020" ht="12.75" customHeight="1">
      <c r="A1020" s="34"/>
      <c r="B1020" s="34"/>
      <c r="C1020" s="34"/>
      <c r="D1020" s="34"/>
      <c r="E1020" s="34"/>
      <c r="F1020" s="34"/>
      <c r="G1020" s="34"/>
      <c r="H1020" s="34"/>
      <c r="I1020" s="34"/>
      <c r="J1020" s="34"/>
      <c r="K1020" s="34"/>
      <c r="L1020" s="34"/>
      <c r="M1020" s="34"/>
      <c r="N1020" s="34"/>
      <c r="O1020" s="34"/>
      <c r="P1020" s="34"/>
      <c r="Q1020" s="34"/>
      <c r="R1020" s="34"/>
      <c r="S1020" s="34"/>
      <c r="T1020" s="34"/>
      <c r="U1020" s="34"/>
      <c r="V1020" s="34"/>
      <c r="W1020" s="34"/>
      <c r="X1020" s="34"/>
      <c r="Y1020" s="34"/>
      <c r="Z1020" s="34"/>
    </row>
    <row r="1021" ht="12.75" customHeight="1">
      <c r="A1021" s="34"/>
      <c r="B1021" s="34"/>
      <c r="C1021" s="34"/>
      <c r="D1021" s="34"/>
      <c r="E1021" s="34"/>
      <c r="F1021" s="34"/>
      <c r="G1021" s="34"/>
      <c r="H1021" s="34"/>
      <c r="I1021" s="34"/>
      <c r="J1021" s="34"/>
      <c r="K1021" s="34"/>
      <c r="L1021" s="34"/>
      <c r="M1021" s="34"/>
      <c r="N1021" s="34"/>
      <c r="O1021" s="34"/>
      <c r="P1021" s="34"/>
      <c r="Q1021" s="34"/>
      <c r="R1021" s="34"/>
      <c r="S1021" s="34"/>
      <c r="T1021" s="34"/>
      <c r="U1021" s="34"/>
      <c r="V1021" s="34"/>
      <c r="W1021" s="34"/>
      <c r="X1021" s="34"/>
      <c r="Y1021" s="34"/>
      <c r="Z1021" s="34"/>
    </row>
    <row r="1022" ht="12.75" customHeight="1">
      <c r="A1022" s="34"/>
      <c r="B1022" s="34"/>
      <c r="C1022" s="34"/>
      <c r="D1022" s="34"/>
      <c r="E1022" s="34"/>
      <c r="F1022" s="34"/>
      <c r="G1022" s="34"/>
      <c r="H1022" s="34"/>
      <c r="I1022" s="34"/>
      <c r="J1022" s="34"/>
      <c r="K1022" s="34"/>
      <c r="L1022" s="34"/>
      <c r="M1022" s="34"/>
      <c r="N1022" s="34"/>
      <c r="O1022" s="34"/>
      <c r="P1022" s="34"/>
      <c r="Q1022" s="34"/>
      <c r="R1022" s="34"/>
      <c r="S1022" s="34"/>
      <c r="T1022" s="34"/>
      <c r="U1022" s="34"/>
      <c r="V1022" s="34"/>
      <c r="W1022" s="34"/>
      <c r="X1022" s="34"/>
      <c r="Y1022" s="34"/>
      <c r="Z1022" s="34"/>
    </row>
    <row r="1023" ht="12.75" customHeight="1">
      <c r="A1023" s="34"/>
      <c r="B1023" s="34"/>
      <c r="C1023" s="34"/>
      <c r="D1023" s="34"/>
      <c r="E1023" s="34"/>
      <c r="F1023" s="34"/>
      <c r="G1023" s="34"/>
      <c r="H1023" s="34"/>
      <c r="I1023" s="34"/>
      <c r="J1023" s="34"/>
      <c r="K1023" s="34"/>
      <c r="L1023" s="34"/>
      <c r="M1023" s="34"/>
      <c r="N1023" s="34"/>
      <c r="O1023" s="34"/>
      <c r="P1023" s="34"/>
      <c r="Q1023" s="34"/>
      <c r="R1023" s="34"/>
      <c r="S1023" s="34"/>
      <c r="T1023" s="34"/>
      <c r="U1023" s="34"/>
      <c r="V1023" s="34"/>
      <c r="W1023" s="34"/>
      <c r="X1023" s="34"/>
      <c r="Y1023" s="34"/>
      <c r="Z1023" s="34"/>
    </row>
    <row r="1024" ht="12.75" customHeight="1">
      <c r="A1024" s="34"/>
      <c r="B1024" s="34"/>
      <c r="C1024" s="34"/>
      <c r="D1024" s="34"/>
      <c r="E1024" s="34"/>
      <c r="F1024" s="34"/>
      <c r="G1024" s="34"/>
      <c r="H1024" s="34"/>
      <c r="I1024" s="34"/>
      <c r="J1024" s="34"/>
      <c r="K1024" s="34"/>
      <c r="L1024" s="34"/>
      <c r="M1024" s="34"/>
      <c r="N1024" s="34"/>
      <c r="O1024" s="34"/>
      <c r="P1024" s="34"/>
      <c r="Q1024" s="34"/>
      <c r="R1024" s="34"/>
      <c r="S1024" s="34"/>
      <c r="T1024" s="34"/>
      <c r="U1024" s="34"/>
      <c r="V1024" s="34"/>
      <c r="W1024" s="34"/>
      <c r="X1024" s="34"/>
      <c r="Y1024" s="34"/>
      <c r="Z1024" s="34"/>
    </row>
    <row r="1025" ht="12.75" customHeight="1">
      <c r="A1025" s="34"/>
      <c r="B1025" s="34"/>
      <c r="C1025" s="34"/>
      <c r="D1025" s="34"/>
      <c r="E1025" s="34"/>
      <c r="F1025" s="34"/>
      <c r="G1025" s="34"/>
      <c r="H1025" s="34"/>
      <c r="I1025" s="34"/>
      <c r="J1025" s="34"/>
      <c r="K1025" s="34"/>
      <c r="L1025" s="34"/>
      <c r="M1025" s="34"/>
      <c r="N1025" s="34"/>
      <c r="O1025" s="34"/>
      <c r="P1025" s="34"/>
      <c r="Q1025" s="34"/>
      <c r="R1025" s="34"/>
      <c r="S1025" s="34"/>
      <c r="T1025" s="34"/>
      <c r="U1025" s="34"/>
      <c r="V1025" s="34"/>
      <c r="W1025" s="34"/>
      <c r="X1025" s="34"/>
      <c r="Y1025" s="34"/>
      <c r="Z1025" s="34"/>
    </row>
    <row r="1026" ht="12.75" customHeight="1">
      <c r="A1026" s="34"/>
      <c r="B1026" s="34"/>
      <c r="C1026" s="34"/>
      <c r="D1026" s="34"/>
      <c r="E1026" s="34"/>
      <c r="F1026" s="34"/>
      <c r="G1026" s="34"/>
      <c r="H1026" s="34"/>
      <c r="I1026" s="34"/>
      <c r="J1026" s="34"/>
      <c r="K1026" s="34"/>
      <c r="L1026" s="34"/>
      <c r="M1026" s="34"/>
      <c r="N1026" s="34"/>
      <c r="O1026" s="34"/>
      <c r="P1026" s="34"/>
      <c r="Q1026" s="34"/>
      <c r="R1026" s="34"/>
      <c r="S1026" s="34"/>
      <c r="T1026" s="34"/>
      <c r="U1026" s="34"/>
      <c r="V1026" s="34"/>
      <c r="W1026" s="34"/>
      <c r="X1026" s="34"/>
      <c r="Y1026" s="34"/>
      <c r="Z1026" s="34"/>
    </row>
    <row r="1027" ht="12.75" customHeight="1">
      <c r="A1027" s="34"/>
      <c r="B1027" s="34"/>
      <c r="C1027" s="34"/>
      <c r="D1027" s="34"/>
      <c r="E1027" s="34"/>
      <c r="F1027" s="34"/>
      <c r="G1027" s="34"/>
      <c r="H1027" s="34"/>
      <c r="I1027" s="34"/>
      <c r="J1027" s="34"/>
      <c r="K1027" s="34"/>
      <c r="L1027" s="34"/>
      <c r="M1027" s="34"/>
      <c r="N1027" s="34"/>
      <c r="O1027" s="34"/>
      <c r="P1027" s="34"/>
      <c r="Q1027" s="34"/>
      <c r="R1027" s="34"/>
      <c r="S1027" s="34"/>
      <c r="T1027" s="34"/>
      <c r="U1027" s="34"/>
      <c r="V1027" s="34"/>
      <c r="W1027" s="34"/>
      <c r="X1027" s="34"/>
      <c r="Y1027" s="34"/>
      <c r="Z1027" s="34"/>
    </row>
    <row r="1028" ht="12.75" customHeight="1">
      <c r="A1028" s="34"/>
      <c r="B1028" s="34"/>
      <c r="C1028" s="34"/>
      <c r="D1028" s="34"/>
      <c r="E1028" s="34"/>
      <c r="F1028" s="34"/>
      <c r="G1028" s="34"/>
      <c r="H1028" s="34"/>
      <c r="I1028" s="34"/>
      <c r="J1028" s="34"/>
      <c r="K1028" s="34"/>
      <c r="L1028" s="34"/>
      <c r="M1028" s="34"/>
      <c r="N1028" s="34"/>
      <c r="O1028" s="34"/>
      <c r="P1028" s="34"/>
      <c r="Q1028" s="34"/>
      <c r="R1028" s="34"/>
      <c r="S1028" s="34"/>
      <c r="T1028" s="34"/>
      <c r="U1028" s="34"/>
      <c r="V1028" s="34"/>
      <c r="W1028" s="34"/>
      <c r="X1028" s="34"/>
      <c r="Y1028" s="34"/>
      <c r="Z1028" s="34"/>
    </row>
  </sheetData>
  <hyperlinks>
    <hyperlink r:id="rId1" ref="A3"/>
    <hyperlink r:id="rId2" ref="A4"/>
  </hyperlinks>
  <printOptions/>
  <pageMargins bottom="0.75" footer="0.0" header="0.0" left="0.7" right="0.7" top="0.75"/>
  <pageSetup orientation="landscape"/>
  <drawing r:id="rId3"/>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2008-12-04T18:15:48Z</dcterms:created>
  <dc:creator>dsokal</dc:creator>
</cp:coreProperties>
</file>